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1KANTOR\02 ARSITEKTUR_PRODI\4 Jurnal Prodi\"/>
    </mc:Choice>
  </mc:AlternateContent>
  <workbookProtection workbookAlgorithmName="SHA-512" workbookHashValue="pZDJoBpkyiGmSNYMzbgBbnlo9KMSsTmmDnxbfjJZEXafWv1qHiSxgg0GiZz2L2WzpYHq3/9ladCNVdmS/gt+Fg==" workbookSaltValue="AYyrnFVbvwnkn2ZRcFlfLw==" workbookSpinCount="100000" lockStructure="1"/>
  <bookViews>
    <workbookView xWindow="0" yWindow="0" windowWidth="20490" windowHeight="9045"/>
  </bookViews>
  <sheets>
    <sheet name="Simulasi" sheetId="1" r:id="rId1"/>
    <sheet name="Hasil Simulasi" sheetId="4" r:id="rId2"/>
    <sheet name="Sheet2" sheetId="2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4" l="1"/>
  <c r="C11" i="4"/>
  <c r="C12" i="4"/>
  <c r="E6" i="4"/>
  <c r="E11" i="4"/>
  <c r="E10" i="4"/>
  <c r="E9" i="4"/>
  <c r="E8" i="4"/>
  <c r="E7" i="4"/>
  <c r="E5" i="4"/>
  <c r="C5" i="4" l="1"/>
  <c r="C8" i="4"/>
  <c r="C9" i="4"/>
  <c r="C10" i="4"/>
  <c r="H13" i="1"/>
  <c r="H12" i="1"/>
  <c r="H11" i="1"/>
  <c r="H10" i="1"/>
  <c r="H9" i="1"/>
  <c r="H7" i="1"/>
  <c r="H6" i="1"/>
  <c r="D52" i="1"/>
  <c r="D51" i="1"/>
  <c r="D33" i="1"/>
  <c r="D32" i="1"/>
  <c r="D31" i="1"/>
  <c r="D30" i="1"/>
  <c r="D29" i="1"/>
  <c r="D28" i="1"/>
  <c r="D27" i="1"/>
  <c r="D26" i="1"/>
  <c r="D25" i="1"/>
  <c r="D23" i="1"/>
  <c r="D22" i="1"/>
  <c r="D21" i="1"/>
  <c r="D20" i="1"/>
  <c r="D19" i="1"/>
  <c r="D18" i="1"/>
  <c r="D17" i="1"/>
  <c r="D16" i="1"/>
  <c r="D15" i="1"/>
  <c r="H8" i="1" s="1"/>
  <c r="D40" i="1"/>
  <c r="D39" i="1"/>
  <c r="D38" i="1"/>
  <c r="D37" i="1"/>
  <c r="D36" i="1"/>
  <c r="D35" i="1"/>
  <c r="D49" i="1"/>
  <c r="D48" i="1"/>
  <c r="D47" i="1"/>
  <c r="D45" i="1"/>
  <c r="D44" i="1"/>
  <c r="D43" i="1"/>
  <c r="D42" i="1"/>
  <c r="D13" i="1"/>
  <c r="D12" i="1"/>
  <c r="D11" i="1"/>
  <c r="D10" i="1"/>
  <c r="D9" i="1"/>
  <c r="D8" i="1"/>
  <c r="D6" i="1"/>
  <c r="D5" i="1"/>
  <c r="H5" i="1" s="1"/>
  <c r="C4" i="4" l="1"/>
  <c r="E4" i="4" s="1"/>
  <c r="H14" i="1"/>
  <c r="C13" i="4" s="1"/>
  <c r="C14" i="4" l="1"/>
  <c r="H15" i="1"/>
</calcChain>
</file>

<file path=xl/sharedStrings.xml><?xml version="1.0" encoding="utf-8"?>
<sst xmlns="http://schemas.openxmlformats.org/spreadsheetml/2006/main" count="326" uniqueCount="189">
  <si>
    <t>A</t>
  </si>
  <si>
    <t>PENAMAAN TERBITAN BERKALA ILMIAH</t>
  </si>
  <si>
    <t>B</t>
  </si>
  <si>
    <t>KELEMBAGAAN PENERBIT</t>
  </si>
  <si>
    <t>C</t>
  </si>
  <si>
    <t>PENYUNTINGAN DAN MANAJEMEN PENGELOLAAN TERBITAN</t>
  </si>
  <si>
    <t>Pelibatan Mitra Bebestari</t>
  </si>
  <si>
    <t>Mutu Penyuntingan Substansi</t>
  </si>
  <si>
    <t>Kualifikasi Dewan Penyunting</t>
  </si>
  <si>
    <t>Petunjuk Penulisan bagi Penulis</t>
  </si>
  <si>
    <t>Mutu Penyuntingan Gaya dan Format</t>
  </si>
  <si>
    <t>Manajemen Pengelolaan Terbitan Berkala Ilmiah</t>
  </si>
  <si>
    <t>D</t>
  </si>
  <si>
    <t>SUBSTANSI ARTIKEL</t>
  </si>
  <si>
    <t>Cakupan Keilmuan</t>
  </si>
  <si>
    <t>Aspirasi Wawasan</t>
  </si>
  <si>
    <t>Kepioniran Ilmiah / Orisinalitas Karya</t>
  </si>
  <si>
    <t>Makna Sumbangan bagi Kemajuan Ilmu</t>
  </si>
  <si>
    <t>Dampak Ilmiah</t>
  </si>
  <si>
    <t>Nisbah Sumber Acuan Primer berbanding Sumber lainnya</t>
  </si>
  <si>
    <t>Derajat Kemutakhiran</t>
  </si>
  <si>
    <t>Analisis dan Sintesis</t>
  </si>
  <si>
    <t>Penyimpulan dan Perampatan</t>
  </si>
  <si>
    <t>E</t>
  </si>
  <si>
    <t>GAYA PENULISAN</t>
  </si>
  <si>
    <t>Keefektifan Judul Artikel</t>
  </si>
  <si>
    <t>Pencantuman Nama Penulis dan Lembaga Penulis</t>
  </si>
  <si>
    <t>Abstrak</t>
  </si>
  <si>
    <t>Kata Kunci</t>
  </si>
  <si>
    <t>Sistematika Pembaban</t>
  </si>
  <si>
    <t>Pemanfaatan Instrumen Pendukung</t>
  </si>
  <si>
    <t>Cara Pengacuan dan Pengutipan</t>
  </si>
  <si>
    <t>Penyusunan Daftar Pustaka</t>
  </si>
  <si>
    <t>Peristilahan dan Kebahasaan</t>
  </si>
  <si>
    <t>F</t>
  </si>
  <si>
    <t>PENAMPILAN</t>
  </si>
  <si>
    <t>Ukuran Bidang Tulisan</t>
  </si>
  <si>
    <t>Tata Letak</t>
  </si>
  <si>
    <t>Tipografi</t>
  </si>
  <si>
    <t>Resolusi Dokumen PDF</t>
  </si>
  <si>
    <t>Jumlah Halaman per Jilid atau Volume</t>
  </si>
  <si>
    <t>Desain Tampilan Laman</t>
  </si>
  <si>
    <t>G</t>
  </si>
  <si>
    <t>KEBERKALAAN</t>
  </si>
  <si>
    <t>Jadwal Penerbitan</t>
  </si>
  <si>
    <t>Tata Penomoran Penerbitan</t>
  </si>
  <si>
    <t>Penomoran Halaman</t>
  </si>
  <si>
    <t>Indeks Tiap Jilid atau Volume</t>
  </si>
  <si>
    <t>H</t>
  </si>
  <si>
    <t>PENYEBARLUASAN</t>
  </si>
  <si>
    <t>Jumlah Kunjungan Unik Pelanggan</t>
  </si>
  <si>
    <t>Pencantuman di Pengindeks Internasional Bereputasi</t>
  </si>
  <si>
    <t>Alamat/Identitas Unik Artikel</t>
  </si>
  <si>
    <t>I</t>
  </si>
  <si>
    <t>DISINSENTIF</t>
  </si>
  <si>
    <t>Plagiat</t>
  </si>
  <si>
    <t>Wajib Simpan</t>
  </si>
  <si>
    <t>Kurang spesifik dan bersifat umum</t>
  </si>
  <si>
    <t>Tidak spesifik dan/atau memakai nama lembaga/lokasi lokal</t>
  </si>
  <si>
    <t>Organisasi profesi ilmiah</t>
  </si>
  <si>
    <t>Organisasi profesi ilmiah bekerjasama dengan perguruan tinggi dan/atau lembaga penelitian dan pengembangan/ Kementerian/Non Kementerian</t>
  </si>
  <si>
    <t>Perguruan tinggi, lembaga penelitian dan pengembangan, atau badan penerbitan non pemerintah</t>
  </si>
  <si>
    <t>Badan penerbitan non pemerintah atau perguruan tinggi yang mendelegasikan ke sub kelembagaan di bawahnya 1</t>
  </si>
  <si>
    <t>PELIBATAN MITRA BESTARI</t>
  </si>
  <si>
    <t>Kualifikasi dewan penyunting</t>
  </si>
  <si>
    <t>Petunjuk Penulisan</t>
  </si>
  <si>
    <t>Cukup spesifik tetapi meluas mencakup bidang ilmu</t>
  </si>
  <si>
    <t>Melibatkan mitra bebestari berkualifikasi internasional &gt;50% dari berbagai negara</t>
  </si>
  <si>
    <t>Penerbit selain ke 4 jenis tipe kelembagaan penerbit</t>
  </si>
  <si>
    <t>Melibatkan mitra bebestari berkualifikasi nasional &gt;50% dari berbagai institusi</t>
  </si>
  <si>
    <t>Melibatkan mitra bebestari setempat</t>
  </si>
  <si>
    <t>Tidak melibatkan mitra bebestari</t>
  </si>
  <si>
    <t>Baik sekali. Mitra bebestari ketat menjaring naskah, memberikan catatan dan saran perbaikan substansif sehingga kespesialisan naskah berkala terjaga</t>
  </si>
  <si>
    <t>Baik. Mitra bebestari membantu menjaring naskah, memberikan catatan, dan data perbaikan seperlunya</t>
  </si>
  <si>
    <t>Cukup Baik. Mitra bebestari kurang nyata dampak kinerjanya.</t>
  </si>
  <si>
    <t>Lebih dari 50% penyunting sudah pernahmenulis artikel di terbitan berkala ilmiah internasional</t>
  </si>
  <si>
    <t>Kurang dari 50% penyunting sudah pernah menulis artikel di terbitan berkala ilmiah Internasional</t>
  </si>
  <si>
    <t>Lainnya yang belum berpengalamanmenulis artikel di terbitan berkala ilmiah Internasional</t>
  </si>
  <si>
    <t>Terinci, lengkap, jelas, sistematis, dan tersedia contoh atau template</t>
  </si>
  <si>
    <t>Kurang lengkap dan kurang jelas</t>
  </si>
  <si>
    <t>Tidak Lengkap dan tidak jelas</t>
  </si>
  <si>
    <t>Baik sekali dan sangat konsisten 2 2</t>
  </si>
  <si>
    <t>Baik dan konsisten</t>
  </si>
  <si>
    <t>Lainnya (tidak baik atau tidak konsisten)</t>
  </si>
  <si>
    <t>Menggunakan manajemen pengelolaan penyuntingan melalui surat elektronik saja</t>
  </si>
  <si>
    <t>Menggunakan manajemen pengelolaan penyuntingan secara pencatatan manual saja</t>
  </si>
  <si>
    <t>&gt;80% terbitan sesuai dengan periode yang ditentukan</t>
  </si>
  <si>
    <t>40-80 % terbitan sesuai dengan periode yang ditentukan</t>
  </si>
  <si>
    <t>&lt;40% terbitan sesuai dengan periode yang ditentukan</t>
  </si>
  <si>
    <t>Tidak baku tetapi bersistem</t>
  </si>
  <si>
    <t>Tidak bersistem dan tidak baku</t>
  </si>
  <si>
    <t>Baku dan bersistem</t>
  </si>
  <si>
    <t>Berurut dalam satu volume</t>
  </si>
  <si>
    <t>Tiap nomor dimulai dengan halaman baru</t>
  </si>
  <si>
    <t>Berindeks Subjek dan berindeks pengarang yang terinci</t>
  </si>
  <si>
    <t>Berindeks subjek saja, atau berindeks pengarang saja</t>
  </si>
  <si>
    <t>Tidak Berindeks</t>
  </si>
  <si>
    <t>&gt;50 kunjungan pelanggan rerata per hari untuk  jurnal yang terbit secara daring</t>
  </si>
  <si>
    <t>10-50 kunjungan pelanggan rerata per hari atau jumlah pelanggan &gt;1000 eksemplar untuk jurnal yang masih terbit secara cetak</t>
  </si>
  <si>
    <t xml:space="preserve"> &lt;10 Kunjungan pelanggan rerata per hari atau jumlah pelanggan antara 401-1000 eksemplar untuk jurnal yang masih terbit secara cetak</t>
  </si>
  <si>
    <t>Internasional</t>
  </si>
  <si>
    <t>Tercantum di lembaga pengindeks internasional bereputasi tinggi</t>
  </si>
  <si>
    <t>Tercantum dalam lembaga pengindeks internasional bereputasi sedang</t>
  </si>
  <si>
    <t>Tercantum dalam lembaga pengindeks internasional bereputasi rendah</t>
  </si>
  <si>
    <t>Memiliki Digital Object Identifier (DOI) tiap artikel</t>
  </si>
  <si>
    <t>Memiliki alamat laman yang permanen tiap artikel</t>
  </si>
  <si>
    <t>Tidak memiliki Digital Object Identifier atau alamat laman permanen tiap artikel</t>
  </si>
  <si>
    <t>Konsisten berukuran A4 (210x297 mm)</t>
  </si>
  <si>
    <t>Konsisten berukuran lainnya</t>
  </si>
  <si>
    <t>Tidak konsisten</t>
  </si>
  <si>
    <t>Konsisten antarartikel dan antarterbitan</t>
  </si>
  <si>
    <t>Kurang konsisten</t>
  </si>
  <si>
    <t>Versi daring: Konsisten dan berkualitas resolusi tinggi, atau Versi cetak: Konsisten, berkualitas tinggi dan dicetak di atas coated paper</t>
  </si>
  <si>
    <t>Versi daring: Konsisten dan berkualitas resolusi rendah, atau tidak tergolong coated paper</t>
  </si>
  <si>
    <t>&gt;= 500 halaman</t>
  </si>
  <si>
    <t>200-500 halaman</t>
  </si>
  <si>
    <t>100-200 halaman</t>
  </si>
  <si>
    <t>Berciri khas, dan memberikan informasi yang jelas</t>
  </si>
  <si>
    <t>Tidak berciri khas</t>
  </si>
  <si>
    <t>Superspesialis, misalnya: taksonomi jamur, atau studi Jepang</t>
  </si>
  <si>
    <t>Spesialis, misalnya: fisiologi tumbuhan atau ekologi pesisir, atau studi Asia Timur</t>
  </si>
  <si>
    <t>Cabang ilmu, misalnya: botani atau studi wilayah</t>
  </si>
  <si>
    <t>Disiplin ilmu, misalnya: biologi atau sosiologi</t>
  </si>
  <si>
    <t>Bunga rampai dan kombinasi berbagai disiplin ilmu, misalnya: MIPA, sains dan keteknikan</t>
  </si>
  <si>
    <t>Lokal</t>
  </si>
  <si>
    <t>Kawasan</t>
  </si>
  <si>
    <t>Nasional</t>
  </si>
  <si>
    <t>Regional</t>
  </si>
  <si>
    <t>Memuat artikel yang berisi karya orisinal dan mempunyai kebaruan/memberikan kontribusi ilmiah tinggi</t>
  </si>
  <si>
    <t>Memuat artikel yang berisi karya orisinal dan mempunyai kebaruan/memberikan kontribusi ilmiah cukup</t>
  </si>
  <si>
    <t>Memuat artikel yang berisi karya orisinal dan mempunyai kebaruan/memberikan kontribusi ilmiah rendah</t>
  </si>
  <si>
    <t>Memuat artikel yang berisi karya tidak orisinal dan/atau tidak mempunyai kebaruan/memberikan kontribusi ilmiah</t>
  </si>
  <si>
    <t>Tidak nyata</t>
  </si>
  <si>
    <t>Nyata</t>
  </si>
  <si>
    <t>Sangat nyata</t>
  </si>
  <si>
    <t>Tinggi (jumlah sitasi &gt;25)</t>
  </si>
  <si>
    <t>Cukup (jumlah sitasi 11-25)</t>
  </si>
  <si>
    <t>Sedang (jumlah sitasi 6-10)</t>
  </si>
  <si>
    <t>Kurang (jumlah sitasi 1-5)</t>
  </si>
  <si>
    <t>Tidak berdampak (jumlah sitasi 0)</t>
  </si>
  <si>
    <t>&lt;40 %</t>
  </si>
  <si>
    <t>40 - 80 %</t>
  </si>
  <si>
    <t>&gt; 80 %</t>
  </si>
  <si>
    <t>Baik</t>
  </si>
  <si>
    <t>Cukup</t>
  </si>
  <si>
    <t>Kurang</t>
  </si>
  <si>
    <t>Lugas dan informatif</t>
  </si>
  <si>
    <t>Lugas tetapi kurang informatif, atau sebaliknya</t>
  </si>
  <si>
    <t>Tidak lugas dan tidak informatif</t>
  </si>
  <si>
    <t>Lengkap dan konsisten</t>
  </si>
  <si>
    <t>Lengkap tetapi tidak konsisten, atau sebaliknya</t>
  </si>
  <si>
    <t>Tidak lengkap dan tidak konsisten</t>
  </si>
  <si>
    <t>Abstrak yang jelas dan ringkas dalam Bahasa Inggris dan/atau Bahasa Indonesia</t>
  </si>
  <si>
    <t>Abstrak kurang jelas dan ringkas atau hanya dalam Bahasa Inggris atau dalam Bahasa Indonesia saja</t>
  </si>
  <si>
    <t>Abstrak tidak jelas dan bahasa tidak baku</t>
  </si>
  <si>
    <t>Ada, konsisten, dan mencerminkan konsep penting dalam artikel</t>
  </si>
  <si>
    <t>Ada tetapi kurang konsisten atau kurang mencerminkan konsep penting dalam artikel</t>
  </si>
  <si>
    <t>Tidak ada</t>
  </si>
  <si>
    <t>Lengkap dan bersistem baik</t>
  </si>
  <si>
    <t>Lengkap tetapi tidak bersistem baik</t>
  </si>
  <si>
    <t>Kurang lengkap dan tidak bersistem</t>
  </si>
  <si>
    <t>Informatif dan komplementer</t>
  </si>
  <si>
    <t>Tak termanfaatkan</t>
  </si>
  <si>
    <t>Kurang informatif atau komplementer</t>
  </si>
  <si>
    <t>Baku dan konsisten dan menggunakan aplikasi pengutipan standar</t>
  </si>
  <si>
    <t>Baku dan konsisten tetapi tidak menggunakan aplikasi pengutipan standar</t>
  </si>
  <si>
    <t>Tidak baku dan tidak konsisten</t>
  </si>
  <si>
    <t>Berbahasa Indonesia atau berbahasa resmi PBB yang baik dan benar</t>
  </si>
  <si>
    <t>Berbahasa Indonesia atau berbahasa resmi PBB yang cukup baik dan benar</t>
  </si>
  <si>
    <t>Berbahasa yang buruk</t>
  </si>
  <si>
    <t>Terdapat unsur plagiarisme</t>
  </si>
  <si>
    <t>Tidak ada unsur plagiarisme</t>
  </si>
  <si>
    <t>Belum melaksanakan kewajiban wajib simpan secara rutin</t>
  </si>
  <si>
    <t>Sudah Melaksanakan kewajiban wajib simpan secara rutin</t>
  </si>
  <si>
    <t>SIMULASI PERHITUNGAN AKREDITASI JURNAL NASIONAL</t>
  </si>
  <si>
    <t>BAGIAN</t>
  </si>
  <si>
    <t>UNSUR PENILAIAN</t>
  </si>
  <si>
    <t>SKOR</t>
  </si>
  <si>
    <t>HASIL PENILAIAN</t>
  </si>
  <si>
    <t>Spesifik sehingga mencerminkan superspesialisasi atau spesialisasi disiplin ilmu tertentu</t>
  </si>
  <si>
    <t>Menggunakan manajemen pengelolaan penyuntingan secara daring penuh</t>
  </si>
  <si>
    <t>Menggunakan manajemen pengelolaan penyuntingan secara kombinasi daring dan surat elektronik</t>
  </si>
  <si>
    <t>TOTAL SKOR</t>
  </si>
  <si>
    <t>PERKIRAAN STATUS AKREDITASI</t>
  </si>
  <si>
    <t>created by Muhamad Ratodi - for simulation purposes only</t>
  </si>
  <si>
    <t xml:space="preserve"> Berdasarkan Perdirjen No 1 Tahun 2014 Tentang Terbitan Berkala Ilmiah</t>
  </si>
  <si>
    <t>HASIL PERHITUNGAN SIMULASI AKREDITASI JURNAL</t>
  </si>
  <si>
    <t>NILAI MAKS</t>
  </si>
  <si>
    <t>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</si>
</sst>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8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  <family val="2"/>
    </font>
    <font>
      <sz val="14"/>
      <color rgb="FF000000"/>
      <name val="Arial"/>
      <family val="2"/>
    </font>
    <font>
      <sz val="24"/>
      <color rgb="FF000000"/>
      <name val="Arial"/>
      <family val="2"/>
    </font>
    <font>
      <i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538ED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Border="1" applyAlignment="1">
      <alignment vertical="center" readingOrder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Fill="1" applyBorder="1" applyAlignment="1"/>
    <xf numFmtId="0" fontId="1" fillId="0" borderId="2" xfId="0" applyFont="1" applyBorder="1" applyAlignment="1">
      <alignment horizontal="center" vertical="center" readingOrder="1"/>
    </xf>
    <xf numFmtId="0" fontId="1" fillId="0" borderId="0" xfId="0" applyFont="1" applyBorder="1" applyAlignment="1">
      <alignment horizontal="center" vertical="center" readingOrder="1"/>
    </xf>
    <xf numFmtId="0" fontId="4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12" borderId="1" xfId="0" applyFont="1" applyFill="1" applyBorder="1" applyAlignment="1">
      <alignment vertical="center"/>
    </xf>
    <xf numFmtId="0" fontId="9" fillId="1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0" fillId="12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 vertical="center" readingOrder="1"/>
    </xf>
    <xf numFmtId="0" fontId="12" fillId="0" borderId="1" xfId="0" applyFont="1" applyBorder="1" applyAlignment="1">
      <alignment vertical="center" readingOrder="1"/>
    </xf>
    <xf numFmtId="0" fontId="6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readingOrder="1"/>
    </xf>
    <xf numFmtId="0" fontId="13" fillId="0" borderId="1" xfId="0" applyFont="1" applyBorder="1" applyAlignment="1">
      <alignment vertical="center" readingOrder="1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readingOrder="1"/>
    </xf>
    <xf numFmtId="0" fontId="13" fillId="3" borderId="1" xfId="0" applyFont="1" applyFill="1" applyBorder="1" applyAlignment="1">
      <alignment horizontal="center" vertical="center" readingOrder="1"/>
    </xf>
    <xf numFmtId="0" fontId="11" fillId="4" borderId="1" xfId="0" applyFont="1" applyFill="1" applyBorder="1" applyAlignment="1">
      <alignment horizontal="center" vertical="center" readingOrder="1"/>
    </xf>
    <xf numFmtId="0" fontId="14" fillId="0" borderId="1" xfId="0" applyFont="1" applyFill="1" applyBorder="1" applyAlignment="1">
      <alignment vertical="center" readingOrder="1"/>
    </xf>
    <xf numFmtId="0" fontId="15" fillId="0" borderId="1" xfId="0" applyFont="1" applyFill="1" applyBorder="1" applyAlignment="1">
      <alignment horizontal="center" vertical="center" readingOrder="1"/>
    </xf>
    <xf numFmtId="0" fontId="13" fillId="4" borderId="1" xfId="0" applyFont="1" applyFill="1" applyBorder="1" applyAlignment="1">
      <alignment horizontal="center" vertical="center" readingOrder="1"/>
    </xf>
    <xf numFmtId="0" fontId="13" fillId="0" borderId="1" xfId="0" applyFont="1" applyBorder="1" applyAlignment="1">
      <alignment vertical="center" wrapText="1" readingOrder="1"/>
    </xf>
    <xf numFmtId="0" fontId="9" fillId="0" borderId="1" xfId="0" applyFont="1" applyBorder="1" applyAlignment="1">
      <alignment horizontal="center" vertical="center" readingOrder="1"/>
    </xf>
    <xf numFmtId="0" fontId="6" fillId="0" borderId="1" xfId="0" applyFont="1" applyBorder="1" applyAlignment="1">
      <alignment vertical="center" readingOrder="1"/>
    </xf>
    <xf numFmtId="0" fontId="13" fillId="6" borderId="1" xfId="0" applyFont="1" applyFill="1" applyBorder="1" applyAlignment="1">
      <alignment horizontal="center" vertical="center" readingOrder="1"/>
    </xf>
    <xf numFmtId="0" fontId="13" fillId="7" borderId="1" xfId="0" applyFont="1" applyFill="1" applyBorder="1" applyAlignment="1">
      <alignment horizontal="center" vertical="center" readingOrder="1"/>
    </xf>
    <xf numFmtId="0" fontId="13" fillId="8" borderId="1" xfId="0" applyFont="1" applyFill="1" applyBorder="1" applyAlignment="1">
      <alignment horizontal="center" vertical="center" readingOrder="1"/>
    </xf>
    <xf numFmtId="0" fontId="13" fillId="9" borderId="1" xfId="0" applyFont="1" applyFill="1" applyBorder="1" applyAlignment="1">
      <alignment horizontal="center" vertical="center" readingOrder="1"/>
    </xf>
    <xf numFmtId="0" fontId="13" fillId="10" borderId="1" xfId="0" applyFont="1" applyFill="1" applyBorder="1" applyAlignment="1">
      <alignment horizontal="center" vertical="center" readingOrder="1"/>
    </xf>
    <xf numFmtId="0" fontId="13" fillId="11" borderId="1" xfId="0" applyFont="1" applyFill="1" applyBorder="1" applyAlignment="1">
      <alignment horizontal="center" vertical="center" readingOrder="1"/>
    </xf>
    <xf numFmtId="0" fontId="11" fillId="6" borderId="1" xfId="0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readingOrder="1"/>
    </xf>
    <xf numFmtId="0" fontId="11" fillId="8" borderId="1" xfId="0" applyFont="1" applyFill="1" applyBorder="1" applyAlignment="1">
      <alignment horizontal="center" vertical="center" readingOrder="1"/>
    </xf>
    <xf numFmtId="0" fontId="11" fillId="9" borderId="1" xfId="0" applyFont="1" applyFill="1" applyBorder="1" applyAlignment="1">
      <alignment horizontal="center" vertical="center" readingOrder="1"/>
    </xf>
    <xf numFmtId="0" fontId="11" fillId="10" borderId="1" xfId="0" applyFont="1" applyFill="1" applyBorder="1" applyAlignment="1">
      <alignment horizontal="center" vertical="center" readingOrder="1"/>
    </xf>
    <xf numFmtId="0" fontId="11" fillId="11" borderId="1" xfId="0" applyFont="1" applyFill="1" applyBorder="1" applyAlignment="1">
      <alignment horizontal="center" vertical="center" readingOrder="1"/>
    </xf>
    <xf numFmtId="0" fontId="4" fillId="0" borderId="1" xfId="0" applyFont="1" applyBorder="1" applyAlignment="1">
      <alignment vertical="center" readingOrder="1"/>
    </xf>
    <xf numFmtId="0" fontId="4" fillId="5" borderId="1" xfId="0" applyFont="1" applyFill="1" applyBorder="1" applyAlignment="1">
      <alignment vertical="center" readingOrder="1"/>
    </xf>
    <xf numFmtId="0" fontId="6" fillId="5" borderId="1" xfId="0" applyFont="1" applyFill="1" applyBorder="1" applyAlignment="1">
      <alignment vertical="center" readingOrder="1"/>
    </xf>
    <xf numFmtId="0" fontId="6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16" fillId="0" borderId="0" xfId="0" applyFont="1"/>
    <xf numFmtId="0" fontId="4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12" borderId="1" xfId="0" applyFont="1" applyFill="1" applyBorder="1" applyAlignment="1">
      <alignment horizontal="center" vertical="center" wrapText="1"/>
    </xf>
    <xf numFmtId="9" fontId="10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12">
    <dxf>
      <fill>
        <patternFill>
          <bgColor rgb="FF00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4" tint="-0.2499465926084170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Hasil Simulasi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imulasi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66676</xdr:rowOff>
    </xdr:from>
    <xdr:to>
      <xdr:col>0</xdr:col>
      <xdr:colOff>613229</xdr:colOff>
      <xdr:row>2</xdr:row>
      <xdr:rowOff>38101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1" y="66676"/>
          <a:ext cx="498928" cy="628650"/>
        </a:xfrm>
        <a:prstGeom prst="rect">
          <a:avLst/>
        </a:prstGeom>
      </xdr:spPr>
    </xdr:pic>
    <xdr:clientData/>
  </xdr:twoCellAnchor>
  <xdr:twoCellAnchor>
    <xdr:from>
      <xdr:col>2</xdr:col>
      <xdr:colOff>4658591</xdr:colOff>
      <xdr:row>1</xdr:row>
      <xdr:rowOff>43296</xdr:rowOff>
    </xdr:from>
    <xdr:to>
      <xdr:col>3</xdr:col>
      <xdr:colOff>614795</xdr:colOff>
      <xdr:row>2</xdr:row>
      <xdr:rowOff>155864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9014114" y="502228"/>
          <a:ext cx="1956954" cy="31172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Century Gothic" panose="020B0502020202020204" pitchFamily="34" charset="0"/>
            </a:rPr>
            <a:t>LIHAT HASIL SIMULASI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40820</xdr:colOff>
      <xdr:row>12</xdr:row>
      <xdr:rowOff>34017</xdr:rowOff>
    </xdr:from>
    <xdr:to>
      <xdr:col>4</xdr:col>
      <xdr:colOff>605518</xdr:colOff>
      <xdr:row>15</xdr:row>
      <xdr:rowOff>27215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4129766" y="2639785"/>
          <a:ext cx="1177020" cy="55789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000" b="1">
              <a:latin typeface="Century Gothic" panose="020B0502020202020204" pitchFamily="34" charset="0"/>
            </a:rPr>
            <a:t>SIMULASI ULANG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showGridLines="0" tabSelected="1" zoomScale="110" zoomScaleNormal="110" workbookViewId="0">
      <pane xSplit="1" ySplit="4" topLeftCell="B17" activePane="bottomRight" state="frozen"/>
      <selection pane="topRight" activeCell="B1" sqref="B1"/>
      <selection pane="bottomLeft" activeCell="A5" sqref="A5"/>
      <selection pane="bottomRight" activeCell="C17" sqref="C17"/>
    </sheetView>
  </sheetViews>
  <sheetFormatPr defaultRowHeight="18" x14ac:dyDescent="0.25"/>
  <cols>
    <col min="1" max="1" width="10.28515625" style="7" customWidth="1"/>
    <col min="2" max="2" width="55" style="7" customWidth="1"/>
    <col min="3" max="3" width="90" style="15" customWidth="1"/>
    <col min="4" max="4" width="9.28515625" style="58" customWidth="1"/>
    <col min="5" max="5" width="9.140625" style="9"/>
    <col min="6" max="6" width="0" style="7" hidden="1" customWidth="1"/>
    <col min="7" max="7" width="42.42578125" style="7" hidden="1" customWidth="1"/>
    <col min="8" max="8" width="13.28515625" style="7" hidden="1" customWidth="1"/>
    <col min="9" max="16384" width="9.140625" style="7"/>
  </cols>
  <sheetData>
    <row r="1" spans="1:8" ht="36" customHeight="1" x14ac:dyDescent="0.25">
      <c r="B1" s="8" t="s">
        <v>174</v>
      </c>
      <c r="C1" s="8"/>
      <c r="D1" s="8"/>
    </row>
    <row r="2" spans="1:8" ht="15.75" customHeight="1" x14ac:dyDescent="0.25">
      <c r="B2" s="10" t="s">
        <v>185</v>
      </c>
      <c r="C2" s="10"/>
      <c r="D2" s="10"/>
    </row>
    <row r="3" spans="1:8" x14ac:dyDescent="0.25">
      <c r="C3" s="11"/>
      <c r="D3" s="12"/>
    </row>
    <row r="4" spans="1:8" s="18" customFormat="1" ht="20.25" x14ac:dyDescent="0.25">
      <c r="A4" s="13" t="s">
        <v>175</v>
      </c>
      <c r="B4" s="13" t="s">
        <v>176</v>
      </c>
      <c r="C4" s="13" t="s">
        <v>178</v>
      </c>
      <c r="D4" s="14" t="s">
        <v>177</v>
      </c>
      <c r="E4" s="15"/>
      <c r="F4" s="16" t="s">
        <v>175</v>
      </c>
      <c r="G4" s="16" t="s">
        <v>176</v>
      </c>
      <c r="H4" s="17" t="s">
        <v>177</v>
      </c>
    </row>
    <row r="5" spans="1:8" ht="20.25" x14ac:dyDescent="0.25">
      <c r="A5" s="19" t="s">
        <v>0</v>
      </c>
      <c r="B5" s="20" t="s">
        <v>1</v>
      </c>
      <c r="C5" s="21" t="s">
        <v>179</v>
      </c>
      <c r="D5" s="22">
        <f>VLOOKUP(C5,Sheet2!B:C,2,0)</f>
        <v>3</v>
      </c>
      <c r="F5" s="23" t="s">
        <v>0</v>
      </c>
      <c r="G5" s="24" t="s">
        <v>1</v>
      </c>
      <c r="H5" s="25">
        <f>D5</f>
        <v>3</v>
      </c>
    </row>
    <row r="6" spans="1:8" ht="20.25" x14ac:dyDescent="0.25">
      <c r="A6" s="26" t="s">
        <v>2</v>
      </c>
      <c r="B6" s="20" t="s">
        <v>3</v>
      </c>
      <c r="C6" s="21" t="s">
        <v>61</v>
      </c>
      <c r="D6" s="22">
        <f>VLOOKUP(C6,Sheet2!B7:C11,2,0)</f>
        <v>2</v>
      </c>
      <c r="F6" s="27" t="s">
        <v>2</v>
      </c>
      <c r="G6" s="24" t="s">
        <v>3</v>
      </c>
      <c r="H6" s="25">
        <f>D6</f>
        <v>2</v>
      </c>
    </row>
    <row r="7" spans="1:8" ht="30" x14ac:dyDescent="0.25">
      <c r="A7" s="28" t="s">
        <v>4</v>
      </c>
      <c r="B7" s="20" t="s">
        <v>5</v>
      </c>
      <c r="C7" s="29"/>
      <c r="D7" s="30"/>
      <c r="F7" s="31" t="s">
        <v>4</v>
      </c>
      <c r="G7" s="32" t="s">
        <v>5</v>
      </c>
      <c r="H7" s="25">
        <f>SUM(D8:D13)</f>
        <v>8</v>
      </c>
    </row>
    <row r="8" spans="1:8" ht="20.25" x14ac:dyDescent="0.25">
      <c r="A8" s="33"/>
      <c r="B8" s="34" t="s">
        <v>6</v>
      </c>
      <c r="C8" s="21" t="s">
        <v>70</v>
      </c>
      <c r="D8" s="22">
        <f>VLOOKUP(C8,Sheet2!B12:C15,2,0)</f>
        <v>1</v>
      </c>
      <c r="F8" s="35" t="s">
        <v>12</v>
      </c>
      <c r="G8" s="24" t="s">
        <v>13</v>
      </c>
      <c r="H8" s="25">
        <f>SUM(D15:D23)</f>
        <v>14</v>
      </c>
    </row>
    <row r="9" spans="1:8" ht="20.25" x14ac:dyDescent="0.25">
      <c r="A9" s="33"/>
      <c r="B9" s="34" t="s">
        <v>7</v>
      </c>
      <c r="C9" s="21" t="s">
        <v>74</v>
      </c>
      <c r="D9" s="22">
        <f>VLOOKUP(C9,Sheet2!B16:C18,2,0)</f>
        <v>0</v>
      </c>
      <c r="F9" s="36" t="s">
        <v>23</v>
      </c>
      <c r="G9" s="24" t="s">
        <v>24</v>
      </c>
      <c r="H9" s="25">
        <f>SUM(D25:D33)</f>
        <v>9</v>
      </c>
    </row>
    <row r="10" spans="1:8" ht="20.25" x14ac:dyDescent="0.25">
      <c r="A10" s="33"/>
      <c r="B10" s="34" t="s">
        <v>8</v>
      </c>
      <c r="C10" s="21" t="s">
        <v>76</v>
      </c>
      <c r="D10" s="22">
        <f>VLOOKUP(C10,Sheet2!B19:C21,2,0)</f>
        <v>2</v>
      </c>
      <c r="F10" s="37" t="s">
        <v>34</v>
      </c>
      <c r="G10" s="24" t="s">
        <v>35</v>
      </c>
      <c r="H10" s="25">
        <f>SUM(D35:D40)</f>
        <v>5.5</v>
      </c>
    </row>
    <row r="11" spans="1:8" ht="20.25" x14ac:dyDescent="0.25">
      <c r="A11" s="33"/>
      <c r="B11" s="34" t="s">
        <v>9</v>
      </c>
      <c r="C11" s="21" t="s">
        <v>78</v>
      </c>
      <c r="D11" s="22">
        <f>VLOOKUP(C11,Sheet2!B22:C24,2,0)</f>
        <v>2</v>
      </c>
      <c r="F11" s="38" t="s">
        <v>42</v>
      </c>
      <c r="G11" s="24" t="s">
        <v>43</v>
      </c>
      <c r="H11" s="25">
        <f>SUM(D42:D45)</f>
        <v>5</v>
      </c>
    </row>
    <row r="12" spans="1:8" ht="20.25" x14ac:dyDescent="0.25">
      <c r="A12" s="33"/>
      <c r="B12" s="34" t="s">
        <v>10</v>
      </c>
      <c r="C12" s="21" t="s">
        <v>82</v>
      </c>
      <c r="D12" s="22">
        <f>VLOOKUP(C12,Sheet2!B25:C27,2,0)</f>
        <v>1</v>
      </c>
      <c r="F12" s="39" t="s">
        <v>48</v>
      </c>
      <c r="G12" s="24" t="s">
        <v>49</v>
      </c>
      <c r="H12" s="25">
        <f>SUM(D47:D49)</f>
        <v>6</v>
      </c>
    </row>
    <row r="13" spans="1:8" ht="20.25" x14ac:dyDescent="0.25">
      <c r="A13" s="33"/>
      <c r="B13" s="34" t="s">
        <v>11</v>
      </c>
      <c r="C13" s="21" t="s">
        <v>181</v>
      </c>
      <c r="D13" s="22">
        <f>VLOOKUP(C13,Sheet2!B28:C31,2,0)</f>
        <v>2</v>
      </c>
      <c r="F13" s="40" t="s">
        <v>53</v>
      </c>
      <c r="G13" s="24" t="s">
        <v>54</v>
      </c>
      <c r="H13" s="25">
        <f>SUM(D51:D52)</f>
        <v>-5</v>
      </c>
    </row>
    <row r="14" spans="1:8" ht="20.25" x14ac:dyDescent="0.25">
      <c r="A14" s="41" t="s">
        <v>12</v>
      </c>
      <c r="B14" s="20" t="s">
        <v>13</v>
      </c>
      <c r="C14" s="42"/>
      <c r="D14" s="22"/>
      <c r="F14" s="43" t="s">
        <v>182</v>
      </c>
      <c r="G14" s="44"/>
      <c r="H14" s="25">
        <f>SUM(H5:H13)</f>
        <v>47.5</v>
      </c>
    </row>
    <row r="15" spans="1:8" ht="20.25" x14ac:dyDescent="0.25">
      <c r="A15" s="33"/>
      <c r="B15" s="34" t="s">
        <v>14</v>
      </c>
      <c r="C15" s="21" t="s">
        <v>121</v>
      </c>
      <c r="D15" s="22">
        <f>VLOOKUP(C15,Sheet2!B69:C73,2,0)</f>
        <v>2</v>
      </c>
      <c r="F15" s="45" t="s">
        <v>183</v>
      </c>
      <c r="G15" s="45"/>
      <c r="H15" s="46" t="str">
        <f>IF(H14&gt;85,"Terakreditasi A(Sangat Baik)",IF(H14&gt;69.9,"Terakreditasi B (Baik)","Tidak Terakreditasi"))</f>
        <v>Tidak Terakreditasi</v>
      </c>
    </row>
    <row r="16" spans="1:8" ht="20.25" x14ac:dyDescent="0.25">
      <c r="A16" s="33"/>
      <c r="B16" s="34" t="s">
        <v>15</v>
      </c>
      <c r="C16" s="21" t="s">
        <v>124</v>
      </c>
      <c r="D16" s="22">
        <f>VLOOKUP(C16,Sheet2!B74:C78,2,0)</f>
        <v>0</v>
      </c>
      <c r="F16" s="45"/>
      <c r="G16" s="45"/>
      <c r="H16" s="46"/>
    </row>
    <row r="17" spans="1:4" ht="20.25" x14ac:dyDescent="0.25">
      <c r="A17" s="33"/>
      <c r="B17" s="34" t="s">
        <v>16</v>
      </c>
      <c r="C17" s="21" t="s">
        <v>130</v>
      </c>
      <c r="D17" s="22">
        <f>VLOOKUP(C17,Sheet2!B79:C82,2,0)</f>
        <v>2</v>
      </c>
    </row>
    <row r="18" spans="1:4" ht="20.25" x14ac:dyDescent="0.25">
      <c r="A18" s="33"/>
      <c r="B18" s="34" t="s">
        <v>17</v>
      </c>
      <c r="C18" s="21" t="s">
        <v>132</v>
      </c>
      <c r="D18" s="22">
        <f>VLOOKUP(C18,Sheet2!B83:C85,2,0)</f>
        <v>1</v>
      </c>
    </row>
    <row r="19" spans="1:4" ht="20.25" x14ac:dyDescent="0.25">
      <c r="A19" s="33"/>
      <c r="B19" s="34" t="s">
        <v>18</v>
      </c>
      <c r="C19" s="21" t="s">
        <v>139</v>
      </c>
      <c r="D19" s="22">
        <f>VLOOKUP(C19,Sheet2!B86:C90,2,0)</f>
        <v>0</v>
      </c>
    </row>
    <row r="20" spans="1:4" ht="20.25" x14ac:dyDescent="0.25">
      <c r="A20" s="33"/>
      <c r="B20" s="34" t="s">
        <v>19</v>
      </c>
      <c r="C20" s="21" t="s">
        <v>141</v>
      </c>
      <c r="D20" s="22">
        <f>VLOOKUP(C20,Sheet2!B91:C93,2,0)</f>
        <v>2</v>
      </c>
    </row>
    <row r="21" spans="1:4" ht="20.25" x14ac:dyDescent="0.25">
      <c r="A21" s="33"/>
      <c r="B21" s="34" t="s">
        <v>20</v>
      </c>
      <c r="C21" s="21" t="s">
        <v>141</v>
      </c>
      <c r="D21" s="22">
        <f>VLOOKUP(C21,Sheet2!B94:C96,2,0)</f>
        <v>3</v>
      </c>
    </row>
    <row r="22" spans="1:4" ht="20.25" x14ac:dyDescent="0.25">
      <c r="A22" s="33"/>
      <c r="B22" s="34" t="s">
        <v>21</v>
      </c>
      <c r="C22" s="21" t="s">
        <v>144</v>
      </c>
      <c r="D22" s="22">
        <f>VLOOKUP(C22,Sheet2!B97:C99,2,0)</f>
        <v>2</v>
      </c>
    </row>
    <row r="23" spans="1:4" ht="20.25" x14ac:dyDescent="0.25">
      <c r="A23" s="33"/>
      <c r="B23" s="34" t="s">
        <v>22</v>
      </c>
      <c r="C23" s="21" t="s">
        <v>144</v>
      </c>
      <c r="D23" s="22">
        <f>VLOOKUP(C23,Sheet2!B100:C102,2,0)</f>
        <v>2</v>
      </c>
    </row>
    <row r="24" spans="1:4" ht="20.25" x14ac:dyDescent="0.25">
      <c r="A24" s="47" t="s">
        <v>23</v>
      </c>
      <c r="B24" s="20" t="s">
        <v>24</v>
      </c>
      <c r="C24" s="42"/>
      <c r="D24" s="22"/>
    </row>
    <row r="25" spans="1:4" ht="20.25" x14ac:dyDescent="0.25">
      <c r="A25" s="33"/>
      <c r="B25" s="34" t="s">
        <v>25</v>
      </c>
      <c r="C25" s="21" t="s">
        <v>147</v>
      </c>
      <c r="D25" s="22">
        <f>VLOOKUP(C25,Sheet2!B103:C105,2,0)</f>
        <v>0.5</v>
      </c>
    </row>
    <row r="26" spans="1:4" ht="20.25" x14ac:dyDescent="0.25">
      <c r="A26" s="33"/>
      <c r="B26" s="34" t="s">
        <v>26</v>
      </c>
      <c r="C26" s="21" t="s">
        <v>149</v>
      </c>
      <c r="D26" s="22">
        <f>VLOOKUP(C26,Sheet2!B106:C108,2,0)</f>
        <v>1</v>
      </c>
    </row>
    <row r="27" spans="1:4" ht="20.25" x14ac:dyDescent="0.25">
      <c r="A27" s="33"/>
      <c r="B27" s="34" t="s">
        <v>27</v>
      </c>
      <c r="C27" s="21" t="s">
        <v>152</v>
      </c>
      <c r="D27" s="22">
        <f>VLOOKUP(C27,Sheet2!B109:C111,2,0)</f>
        <v>2</v>
      </c>
    </row>
    <row r="28" spans="1:4" ht="20.25" x14ac:dyDescent="0.25">
      <c r="A28" s="33"/>
      <c r="B28" s="34" t="s">
        <v>28</v>
      </c>
      <c r="C28" s="21" t="s">
        <v>156</v>
      </c>
      <c r="D28" s="22">
        <f>VLOOKUP(C28,Sheet2!B112:C114,2,0)</f>
        <v>0.5</v>
      </c>
    </row>
    <row r="29" spans="1:4" ht="20.25" x14ac:dyDescent="0.25">
      <c r="A29" s="33"/>
      <c r="B29" s="34" t="s">
        <v>29</v>
      </c>
      <c r="C29" s="21" t="s">
        <v>158</v>
      </c>
      <c r="D29" s="22">
        <f>VLOOKUP(C29,Sheet2!B115:C117,2,0)</f>
        <v>1</v>
      </c>
    </row>
    <row r="30" spans="1:4" ht="20.25" x14ac:dyDescent="0.25">
      <c r="A30" s="33"/>
      <c r="B30" s="34" t="s">
        <v>30</v>
      </c>
      <c r="C30" s="21" t="s">
        <v>161</v>
      </c>
      <c r="D30" s="22">
        <f>VLOOKUP(C30,Sheet2!B118:C120,2,0)</f>
        <v>1</v>
      </c>
    </row>
    <row r="31" spans="1:4" ht="20.25" x14ac:dyDescent="0.25">
      <c r="A31" s="33"/>
      <c r="B31" s="34" t="s">
        <v>31</v>
      </c>
      <c r="C31" s="21" t="s">
        <v>164</v>
      </c>
      <c r="D31" s="22">
        <f>VLOOKUP(C31,Sheet2!B121:C123,2,0)</f>
        <v>1</v>
      </c>
    </row>
    <row r="32" spans="1:4" ht="20.25" x14ac:dyDescent="0.25">
      <c r="A32" s="33"/>
      <c r="B32" s="34" t="s">
        <v>32</v>
      </c>
      <c r="C32" s="21" t="s">
        <v>165</v>
      </c>
      <c r="D32" s="22">
        <f>VLOOKUP(C32,Sheet2!B124:C126,2,0)</f>
        <v>1</v>
      </c>
    </row>
    <row r="33" spans="1:4" ht="20.25" x14ac:dyDescent="0.25">
      <c r="A33" s="33"/>
      <c r="B33" s="34" t="s">
        <v>33</v>
      </c>
      <c r="C33" s="21" t="s">
        <v>168</v>
      </c>
      <c r="D33" s="22">
        <f>VLOOKUP(C33,Sheet2!B127:C129,2,0)</f>
        <v>1</v>
      </c>
    </row>
    <row r="34" spans="1:4" ht="20.25" x14ac:dyDescent="0.25">
      <c r="A34" s="48" t="s">
        <v>34</v>
      </c>
      <c r="B34" s="20" t="s">
        <v>35</v>
      </c>
      <c r="C34" s="42"/>
      <c r="D34" s="22"/>
    </row>
    <row r="35" spans="1:4" ht="20.25" x14ac:dyDescent="0.25">
      <c r="A35" s="33"/>
      <c r="B35" s="34" t="s">
        <v>36</v>
      </c>
      <c r="C35" s="21" t="s">
        <v>107</v>
      </c>
      <c r="D35" s="22">
        <f>VLOOKUP(C35,Sheet2!B52:C54,2,0)</f>
        <v>1</v>
      </c>
    </row>
    <row r="36" spans="1:4" ht="20.25" x14ac:dyDescent="0.25">
      <c r="A36" s="33"/>
      <c r="B36" s="34" t="s">
        <v>37</v>
      </c>
      <c r="C36" s="21" t="s">
        <v>110</v>
      </c>
      <c r="D36" s="22">
        <f>VLOOKUP(C36,Sheet2!B55:C57,2,0)</f>
        <v>1</v>
      </c>
    </row>
    <row r="37" spans="1:4" ht="20.25" x14ac:dyDescent="0.25">
      <c r="A37" s="33"/>
      <c r="B37" s="34" t="s">
        <v>38</v>
      </c>
      <c r="C37" s="21" t="s">
        <v>110</v>
      </c>
      <c r="D37" s="22">
        <f>VLOOKUP(C37,Sheet2!B58:C60,2,0)</f>
        <v>1</v>
      </c>
    </row>
    <row r="38" spans="1:4" ht="20.25" x14ac:dyDescent="0.25">
      <c r="A38" s="33"/>
      <c r="B38" s="34" t="s">
        <v>39</v>
      </c>
      <c r="C38" s="21" t="s">
        <v>112</v>
      </c>
      <c r="D38" s="22">
        <f>VLOOKUP(C38,Sheet2!B61:C63,2,0)</f>
        <v>2</v>
      </c>
    </row>
    <row r="39" spans="1:4" ht="20.25" x14ac:dyDescent="0.25">
      <c r="A39" s="33"/>
      <c r="B39" s="34" t="s">
        <v>40</v>
      </c>
      <c r="C39" s="21" t="s">
        <v>116</v>
      </c>
      <c r="D39" s="22">
        <f>VLOOKUP(C39,Sheet2!B64:C66,2,0)</f>
        <v>0.5</v>
      </c>
    </row>
    <row r="40" spans="1:4" ht="20.25" x14ac:dyDescent="0.25">
      <c r="A40" s="33"/>
      <c r="B40" s="34" t="s">
        <v>41</v>
      </c>
      <c r="C40" s="21" t="s">
        <v>118</v>
      </c>
      <c r="D40" s="22">
        <f>VLOOKUP(C40,Sheet2!B67:C68,2,0)</f>
        <v>0</v>
      </c>
    </row>
    <row r="41" spans="1:4" ht="20.25" x14ac:dyDescent="0.25">
      <c r="A41" s="49" t="s">
        <v>42</v>
      </c>
      <c r="B41" s="20" t="s">
        <v>43</v>
      </c>
      <c r="C41" s="42"/>
      <c r="D41" s="22"/>
    </row>
    <row r="42" spans="1:4" ht="20.25" x14ac:dyDescent="0.25">
      <c r="A42" s="33"/>
      <c r="B42" s="34" t="s">
        <v>44</v>
      </c>
      <c r="C42" s="21" t="s">
        <v>87</v>
      </c>
      <c r="D42" s="22">
        <f>VLOOKUP(C42,Sheet2!B32:C34,2,0)</f>
        <v>1</v>
      </c>
    </row>
    <row r="43" spans="1:4" ht="20.25" x14ac:dyDescent="0.25">
      <c r="A43" s="33"/>
      <c r="B43" s="34" t="s">
        <v>45</v>
      </c>
      <c r="C43" s="21" t="s">
        <v>91</v>
      </c>
      <c r="D43" s="22">
        <f>VLOOKUP(C43,Sheet2!B35:C37,2,0)</f>
        <v>2</v>
      </c>
    </row>
    <row r="44" spans="1:4" ht="20.25" x14ac:dyDescent="0.25">
      <c r="A44" s="33"/>
      <c r="B44" s="34" t="s">
        <v>46</v>
      </c>
      <c r="C44" s="21" t="s">
        <v>92</v>
      </c>
      <c r="D44" s="22">
        <f>VLOOKUP(C44,Sheet2!B38:C39,2,0)</f>
        <v>1</v>
      </c>
    </row>
    <row r="45" spans="1:4" ht="20.25" x14ac:dyDescent="0.25">
      <c r="A45" s="33"/>
      <c r="B45" s="34" t="s">
        <v>47</v>
      </c>
      <c r="C45" s="21" t="s">
        <v>94</v>
      </c>
      <c r="D45" s="22">
        <f>VLOOKUP(C45,Sheet2!B40:C42,2,0)</f>
        <v>1</v>
      </c>
    </row>
    <row r="46" spans="1:4" ht="20.25" x14ac:dyDescent="0.25">
      <c r="A46" s="50" t="s">
        <v>48</v>
      </c>
      <c r="B46" s="20" t="s">
        <v>49</v>
      </c>
      <c r="C46" s="42"/>
      <c r="D46" s="22"/>
    </row>
    <row r="47" spans="1:4" ht="20.25" x14ac:dyDescent="0.25">
      <c r="A47" s="33"/>
      <c r="B47" s="34" t="s">
        <v>50</v>
      </c>
      <c r="C47" s="21" t="s">
        <v>98</v>
      </c>
      <c r="D47" s="22">
        <f>VLOOKUP(C47,Sheet2!B43:C45,2,0)</f>
        <v>2</v>
      </c>
    </row>
    <row r="48" spans="1:4" ht="20.25" x14ac:dyDescent="0.25">
      <c r="A48" s="33"/>
      <c r="B48" s="34" t="s">
        <v>51</v>
      </c>
      <c r="C48" s="21" t="s">
        <v>102</v>
      </c>
      <c r="D48" s="22">
        <f>VLOOKUP(C48,Sheet2!B46:C48,2,0)</f>
        <v>3</v>
      </c>
    </row>
    <row r="49" spans="1:4" ht="20.25" x14ac:dyDescent="0.25">
      <c r="A49" s="33"/>
      <c r="B49" s="34" t="s">
        <v>52</v>
      </c>
      <c r="C49" s="21" t="s">
        <v>105</v>
      </c>
      <c r="D49" s="22">
        <f>VLOOKUP(C49,Sheet2!B49:C51,2,0)</f>
        <v>1</v>
      </c>
    </row>
    <row r="50" spans="1:4" ht="20.25" x14ac:dyDescent="0.25">
      <c r="A50" s="51" t="s">
        <v>53</v>
      </c>
      <c r="B50" s="20" t="s">
        <v>54</v>
      </c>
      <c r="C50" s="42"/>
      <c r="D50" s="22"/>
    </row>
    <row r="51" spans="1:4" x14ac:dyDescent="0.25">
      <c r="A51" s="52"/>
      <c r="B51" s="34" t="s">
        <v>55</v>
      </c>
      <c r="C51" s="21" t="s">
        <v>171</v>
      </c>
      <c r="D51" s="22">
        <f>VLOOKUP(C51,Sheet2!B130:C131,2,0)</f>
        <v>0</v>
      </c>
    </row>
    <row r="52" spans="1:4" x14ac:dyDescent="0.25">
      <c r="A52" s="52"/>
      <c r="B52" s="34" t="s">
        <v>56</v>
      </c>
      <c r="C52" s="21" t="s">
        <v>172</v>
      </c>
      <c r="D52" s="22">
        <f>VLOOKUP(C52,Sheet2!B132:C133,2,0)</f>
        <v>-5</v>
      </c>
    </row>
    <row r="53" spans="1:4" x14ac:dyDescent="0.25">
      <c r="A53" s="53"/>
      <c r="B53" s="54"/>
      <c r="C53" s="55"/>
      <c r="D53" s="56"/>
    </row>
    <row r="54" spans="1:4" x14ac:dyDescent="0.25">
      <c r="A54" s="57" t="s">
        <v>184</v>
      </c>
    </row>
  </sheetData>
  <sheetProtection algorithmName="SHA-512" hashValue="0n/FMtx3UetaYDdJp1XQnhwBDuQftP+6lBV5G4QtX1M6INb6vn+qqZDxXdchKY2yF+AK5RgHEcykqSbPZFGDgQ==" saltValue="dhrJKaxPG95Dqw8GVtMzVw==" spinCount="100000" sheet="1" objects="1" scenarios="1" selectLockedCells="1"/>
  <mergeCells count="5">
    <mergeCell ref="B1:D1"/>
    <mergeCell ref="B2:D2"/>
    <mergeCell ref="F14:G14"/>
    <mergeCell ref="H15:H16"/>
    <mergeCell ref="F15:G16"/>
  </mergeCells>
  <conditionalFormatting sqref="H15">
    <cfRule type="containsText" dxfId="11" priority="1" operator="containsText" text="Terakreditasi A(Sangat Baik)">
      <formula>NOT(ISERROR(SEARCH("Terakreditasi A(Sangat Baik)",H15)))</formula>
    </cfRule>
    <cfRule type="containsText" dxfId="10" priority="2" operator="containsText" text="Terakreditasi B (Baik)">
      <formula>NOT(ISERROR(SEARCH("Terakreditasi B (Baik)",H15)))</formula>
    </cfRule>
    <cfRule type="containsText" dxfId="9" priority="3" operator="containsText" text="Tidak Terakreditasi">
      <formula>NOT(ISERROR(SEARCH("Tidak Terakreditasi",H15)))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1">
        <x14:dataValidation type="list" allowBlank="1" showInputMessage="1" showErrorMessage="1">
          <x14:formula1>
            <xm:f>Sheet2!$B$3:$B$6</xm:f>
          </x14:formula1>
          <xm:sqref>C5</xm:sqref>
        </x14:dataValidation>
        <x14:dataValidation type="list" allowBlank="1" showInputMessage="1" showErrorMessage="1" prompt="Isi dengan status kelembagaan penerbit">
          <x14:formula1>
            <xm:f>Sheet2!$B$7:$B$11</xm:f>
          </x14:formula1>
          <xm:sqref>C6</xm:sqref>
        </x14:dataValidation>
        <x14:dataValidation type="list" allowBlank="1" showInputMessage="1" showErrorMessage="1">
          <x14:formula1>
            <xm:f>Sheet2!$B$12:$B$15</xm:f>
          </x14:formula1>
          <xm:sqref>C8</xm:sqref>
        </x14:dataValidation>
        <x14:dataValidation type="list" allowBlank="1" showInputMessage="1" showErrorMessage="1">
          <x14:formula1>
            <xm:f>Sheet2!$B$16:$B$18</xm:f>
          </x14:formula1>
          <xm:sqref>C9</xm:sqref>
        </x14:dataValidation>
        <x14:dataValidation type="list" allowBlank="1" showInputMessage="1" showErrorMessage="1">
          <x14:formula1>
            <xm:f>Sheet2!$B$19:$B$21</xm:f>
          </x14:formula1>
          <xm:sqref>C10</xm:sqref>
        </x14:dataValidation>
        <x14:dataValidation type="list" allowBlank="1" showInputMessage="1" showErrorMessage="1">
          <x14:formula1>
            <xm:f>Sheet2!$B$22:$B$24</xm:f>
          </x14:formula1>
          <xm:sqref>C11</xm:sqref>
        </x14:dataValidation>
        <x14:dataValidation type="list" allowBlank="1" showInputMessage="1" showErrorMessage="1">
          <x14:formula1>
            <xm:f>Sheet2!$B$25:$B$27</xm:f>
          </x14:formula1>
          <xm:sqref>C12</xm:sqref>
        </x14:dataValidation>
        <x14:dataValidation type="list" allowBlank="1" showInputMessage="1" showErrorMessage="1">
          <x14:formula1>
            <xm:f>Sheet2!$B$28:$B$31</xm:f>
          </x14:formula1>
          <xm:sqref>C13</xm:sqref>
        </x14:dataValidation>
        <x14:dataValidation type="list" allowBlank="1" showInputMessage="1" showErrorMessage="1">
          <x14:formula1>
            <xm:f>Sheet2!$B$32:$B$34</xm:f>
          </x14:formula1>
          <xm:sqref>C42</xm:sqref>
        </x14:dataValidation>
        <x14:dataValidation type="list" allowBlank="1" showInputMessage="1" showErrorMessage="1">
          <x14:formula1>
            <xm:f>Sheet2!$B$35:$B$37</xm:f>
          </x14:formula1>
          <xm:sqref>C43</xm:sqref>
        </x14:dataValidation>
        <x14:dataValidation type="list" allowBlank="1" showInputMessage="1" showErrorMessage="1">
          <x14:formula1>
            <xm:f>Sheet2!$B$38:$B$39</xm:f>
          </x14:formula1>
          <xm:sqref>C44</xm:sqref>
        </x14:dataValidation>
        <x14:dataValidation type="list" allowBlank="1" showInputMessage="1" showErrorMessage="1">
          <x14:formula1>
            <xm:f>Sheet2!$B$40:$B$42</xm:f>
          </x14:formula1>
          <xm:sqref>C45</xm:sqref>
        </x14:dataValidation>
        <x14:dataValidation type="list" allowBlank="1" showInputMessage="1" showErrorMessage="1">
          <x14:formula1>
            <xm:f>Sheet2!$B$43:$B$45</xm:f>
          </x14:formula1>
          <xm:sqref>C47</xm:sqref>
        </x14:dataValidation>
        <x14:dataValidation type="list" allowBlank="1" showInputMessage="1" showErrorMessage="1">
          <x14:formula1>
            <xm:f>Sheet2!$B$46:$B$48</xm:f>
          </x14:formula1>
          <xm:sqref>C48</xm:sqref>
        </x14:dataValidation>
        <x14:dataValidation type="list" allowBlank="1" showInputMessage="1" showErrorMessage="1">
          <x14:formula1>
            <xm:f>Sheet2!$B$49:$B$51</xm:f>
          </x14:formula1>
          <xm:sqref>C49</xm:sqref>
        </x14:dataValidation>
        <x14:dataValidation type="list" allowBlank="1" showInputMessage="1" showErrorMessage="1">
          <x14:formula1>
            <xm:f>Sheet2!$B$52:$B$54</xm:f>
          </x14:formula1>
          <xm:sqref>C35</xm:sqref>
        </x14:dataValidation>
        <x14:dataValidation type="list" allowBlank="1" showInputMessage="1" showErrorMessage="1">
          <x14:formula1>
            <xm:f>Sheet2!$B$55:$B$57</xm:f>
          </x14:formula1>
          <xm:sqref>C36</xm:sqref>
        </x14:dataValidation>
        <x14:dataValidation type="list" allowBlank="1" showInputMessage="1" showErrorMessage="1">
          <x14:formula1>
            <xm:f>Sheet2!$B$58:$B$60</xm:f>
          </x14:formula1>
          <xm:sqref>C37</xm:sqref>
        </x14:dataValidation>
        <x14:dataValidation type="list" allowBlank="1" showInputMessage="1" showErrorMessage="1">
          <x14:formula1>
            <xm:f>Sheet2!$B$61:$B$63</xm:f>
          </x14:formula1>
          <xm:sqref>C38</xm:sqref>
        </x14:dataValidation>
        <x14:dataValidation type="list" allowBlank="1" showInputMessage="1" showErrorMessage="1">
          <x14:formula1>
            <xm:f>Sheet2!$B$64:$B$66</xm:f>
          </x14:formula1>
          <xm:sqref>C39</xm:sqref>
        </x14:dataValidation>
        <x14:dataValidation type="list" allowBlank="1" showInputMessage="1" showErrorMessage="1">
          <x14:formula1>
            <xm:f>Sheet2!$B$67:$B$68</xm:f>
          </x14:formula1>
          <xm:sqref>C40</xm:sqref>
        </x14:dataValidation>
        <x14:dataValidation type="list" allowBlank="1" showInputMessage="1" showErrorMessage="1">
          <x14:formula1>
            <xm:f>Sheet2!$B$69:$B$73</xm:f>
          </x14:formula1>
          <xm:sqref>C15</xm:sqref>
        </x14:dataValidation>
        <x14:dataValidation type="list" allowBlank="1" showInputMessage="1" showErrorMessage="1">
          <x14:formula1>
            <xm:f>Sheet2!$B$74:$B$78</xm:f>
          </x14:formula1>
          <xm:sqref>C16</xm:sqref>
        </x14:dataValidation>
        <x14:dataValidation type="list" allowBlank="1" showInputMessage="1" showErrorMessage="1">
          <x14:formula1>
            <xm:f>Sheet2!$B$79:$B$82</xm:f>
          </x14:formula1>
          <xm:sqref>C17</xm:sqref>
        </x14:dataValidation>
        <x14:dataValidation type="list" allowBlank="1" showInputMessage="1" showErrorMessage="1">
          <x14:formula1>
            <xm:f>Sheet2!$B$83:$B$85</xm:f>
          </x14:formula1>
          <xm:sqref>C18</xm:sqref>
        </x14:dataValidation>
        <x14:dataValidation type="list" allowBlank="1" showInputMessage="1" showErrorMessage="1">
          <x14:formula1>
            <xm:f>Sheet2!$B$86:$B$90</xm:f>
          </x14:formula1>
          <xm:sqref>C19</xm:sqref>
        </x14:dataValidation>
        <x14:dataValidation type="list" allowBlank="1" showInputMessage="1" showErrorMessage="1">
          <x14:formula1>
            <xm:f>Sheet2!$B$91:$B$93</xm:f>
          </x14:formula1>
          <xm:sqref>C20</xm:sqref>
        </x14:dataValidation>
        <x14:dataValidation type="list" allowBlank="1" showInputMessage="1" showErrorMessage="1">
          <x14:formula1>
            <xm:f>Sheet2!$B$94:$B$96</xm:f>
          </x14:formula1>
          <xm:sqref>C21</xm:sqref>
        </x14:dataValidation>
        <x14:dataValidation type="list" allowBlank="1" showInputMessage="1" showErrorMessage="1">
          <x14:formula1>
            <xm:f>Sheet2!$B$97:$B$99</xm:f>
          </x14:formula1>
          <xm:sqref>C22</xm:sqref>
        </x14:dataValidation>
        <x14:dataValidation type="list" allowBlank="1" showInputMessage="1" showErrorMessage="1">
          <x14:formula1>
            <xm:f>Sheet2!$B$100:$B$102</xm:f>
          </x14:formula1>
          <xm:sqref>C23</xm:sqref>
        </x14:dataValidation>
        <x14:dataValidation type="list" allowBlank="1" showInputMessage="1" showErrorMessage="1">
          <x14:formula1>
            <xm:f>Sheet2!$B$103:$B$105</xm:f>
          </x14:formula1>
          <xm:sqref>C25</xm:sqref>
        </x14:dataValidation>
        <x14:dataValidation type="list" allowBlank="1" showInputMessage="1" showErrorMessage="1">
          <x14:formula1>
            <xm:f>Sheet2!$B$106:$B$108</xm:f>
          </x14:formula1>
          <xm:sqref>C26</xm:sqref>
        </x14:dataValidation>
        <x14:dataValidation type="list" allowBlank="1" showInputMessage="1" showErrorMessage="1">
          <x14:formula1>
            <xm:f>Sheet2!$B$109:$B$111</xm:f>
          </x14:formula1>
          <xm:sqref>C27</xm:sqref>
        </x14:dataValidation>
        <x14:dataValidation type="list" allowBlank="1" showInputMessage="1" showErrorMessage="1">
          <x14:formula1>
            <xm:f>Sheet2!$B$112:$B$114</xm:f>
          </x14:formula1>
          <xm:sqref>C28</xm:sqref>
        </x14:dataValidation>
        <x14:dataValidation type="list" allowBlank="1" showInputMessage="1" showErrorMessage="1">
          <x14:formula1>
            <xm:f>Sheet2!$B$115:$B$117</xm:f>
          </x14:formula1>
          <xm:sqref>C29</xm:sqref>
        </x14:dataValidation>
        <x14:dataValidation type="list" allowBlank="1" showInputMessage="1" showErrorMessage="1">
          <x14:formula1>
            <xm:f>Sheet2!$B$118:$B$120</xm:f>
          </x14:formula1>
          <xm:sqref>C30</xm:sqref>
        </x14:dataValidation>
        <x14:dataValidation type="list" allowBlank="1" showInputMessage="1" showErrorMessage="1">
          <x14:formula1>
            <xm:f>Sheet2!$B$121:$B$123</xm:f>
          </x14:formula1>
          <xm:sqref>C31</xm:sqref>
        </x14:dataValidation>
        <x14:dataValidation type="list" allowBlank="1" showInputMessage="1" showErrorMessage="1">
          <x14:formula1>
            <xm:f>Sheet2!$B$124:$B$126</xm:f>
          </x14:formula1>
          <xm:sqref>C32</xm:sqref>
        </x14:dataValidation>
        <x14:dataValidation type="list" allowBlank="1" showInputMessage="1" showErrorMessage="1">
          <x14:formula1>
            <xm:f>Sheet2!$B$127:$B$129</xm:f>
          </x14:formula1>
          <xm:sqref>C33</xm:sqref>
        </x14:dataValidation>
        <x14:dataValidation type="list" allowBlank="1" showInputMessage="1" showErrorMessage="1">
          <x14:formula1>
            <xm:f>Sheet2!$B$130:$B$131</xm:f>
          </x14:formula1>
          <xm:sqref>C51</xm:sqref>
        </x14:dataValidation>
        <x14:dataValidation type="list" allowBlank="1" showInputMessage="1" showErrorMessage="1">
          <x14:formula1>
            <xm:f>Sheet2!$B$132:$B$133</xm:f>
          </x14:formula1>
          <xm:sqref>C52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zoomScale="140" zoomScaleNormal="140" workbookViewId="0">
      <selection activeCell="C8" sqref="C8"/>
    </sheetView>
  </sheetViews>
  <sheetFormatPr defaultRowHeight="14.25" x14ac:dyDescent="0.2"/>
  <cols>
    <col min="1" max="1" width="9.140625" style="7"/>
    <col min="2" max="2" width="39.85546875" style="7" bestFit="1" customWidth="1"/>
    <col min="3" max="3" width="12.28515625" style="7" customWidth="1"/>
    <col min="4" max="5" width="9.140625" style="7" customWidth="1"/>
    <col min="6" max="16384" width="9.140625" style="7"/>
  </cols>
  <sheetData>
    <row r="1" spans="1:5" ht="15.75" x14ac:dyDescent="0.25">
      <c r="A1" s="59" t="s">
        <v>186</v>
      </c>
      <c r="B1" s="59"/>
      <c r="C1" s="59"/>
      <c r="D1" s="59"/>
    </row>
    <row r="3" spans="1:5" ht="27" customHeight="1" x14ac:dyDescent="0.2">
      <c r="A3" s="16" t="s">
        <v>175</v>
      </c>
      <c r="B3" s="16" t="s">
        <v>176</v>
      </c>
      <c r="C3" s="17" t="s">
        <v>177</v>
      </c>
      <c r="D3" s="60" t="s">
        <v>187</v>
      </c>
      <c r="E3" s="60" t="s">
        <v>188</v>
      </c>
    </row>
    <row r="4" spans="1:5" ht="15" x14ac:dyDescent="0.2">
      <c r="A4" s="23" t="s">
        <v>0</v>
      </c>
      <c r="B4" s="24" t="s">
        <v>1</v>
      </c>
      <c r="C4" s="25">
        <f>Simulasi!H5</f>
        <v>3</v>
      </c>
      <c r="D4" s="25">
        <v>3</v>
      </c>
      <c r="E4" s="61">
        <f t="shared" ref="E4:E11" si="0">C4/D4</f>
        <v>1</v>
      </c>
    </row>
    <row r="5" spans="1:5" ht="15" x14ac:dyDescent="0.2">
      <c r="A5" s="27" t="s">
        <v>2</v>
      </c>
      <c r="B5" s="24" t="s">
        <v>3</v>
      </c>
      <c r="C5" s="25">
        <f>Simulasi!H6</f>
        <v>2</v>
      </c>
      <c r="D5" s="25">
        <v>4</v>
      </c>
      <c r="E5" s="61">
        <f t="shared" si="0"/>
        <v>0.5</v>
      </c>
    </row>
    <row r="6" spans="1:5" ht="27.75" customHeight="1" x14ac:dyDescent="0.2">
      <c r="A6" s="31" t="s">
        <v>4</v>
      </c>
      <c r="B6" s="32" t="s">
        <v>5</v>
      </c>
      <c r="C6" s="25">
        <v>12</v>
      </c>
      <c r="D6" s="25">
        <v>17</v>
      </c>
      <c r="E6" s="61">
        <f t="shared" si="0"/>
        <v>0.70588235294117652</v>
      </c>
    </row>
    <row r="7" spans="1:5" ht="15" x14ac:dyDescent="0.2">
      <c r="A7" s="35" t="s">
        <v>12</v>
      </c>
      <c r="B7" s="24" t="s">
        <v>13</v>
      </c>
      <c r="C7" s="25">
        <f>Simulasi!H8</f>
        <v>14</v>
      </c>
      <c r="D7" s="25">
        <v>39</v>
      </c>
      <c r="E7" s="61">
        <f t="shared" si="0"/>
        <v>0.35897435897435898</v>
      </c>
    </row>
    <row r="8" spans="1:5" ht="15" x14ac:dyDescent="0.2">
      <c r="A8" s="36" t="s">
        <v>23</v>
      </c>
      <c r="B8" s="24" t="s">
        <v>24</v>
      </c>
      <c r="C8" s="25">
        <f>Simulasi!H9</f>
        <v>9</v>
      </c>
      <c r="D8" s="25">
        <v>12</v>
      </c>
      <c r="E8" s="61">
        <f t="shared" si="0"/>
        <v>0.75</v>
      </c>
    </row>
    <row r="9" spans="1:5" ht="15" x14ac:dyDescent="0.2">
      <c r="A9" s="37" t="s">
        <v>34</v>
      </c>
      <c r="B9" s="24" t="s">
        <v>35</v>
      </c>
      <c r="C9" s="25">
        <f>Simulasi!H10</f>
        <v>5.5</v>
      </c>
      <c r="D9" s="25">
        <v>8</v>
      </c>
      <c r="E9" s="61">
        <f t="shared" si="0"/>
        <v>0.6875</v>
      </c>
    </row>
    <row r="10" spans="1:5" ht="15" x14ac:dyDescent="0.2">
      <c r="A10" s="38" t="s">
        <v>42</v>
      </c>
      <c r="B10" s="24" t="s">
        <v>43</v>
      </c>
      <c r="C10" s="25">
        <f>Simulasi!H11</f>
        <v>5</v>
      </c>
      <c r="D10" s="25">
        <v>6</v>
      </c>
      <c r="E10" s="61">
        <f t="shared" si="0"/>
        <v>0.83333333333333337</v>
      </c>
    </row>
    <row r="11" spans="1:5" ht="15" x14ac:dyDescent="0.2">
      <c r="A11" s="39" t="s">
        <v>48</v>
      </c>
      <c r="B11" s="24" t="s">
        <v>49</v>
      </c>
      <c r="C11" s="25">
        <f>Simulasi!H12</f>
        <v>6</v>
      </c>
      <c r="D11" s="25">
        <v>11</v>
      </c>
      <c r="E11" s="61">
        <f t="shared" si="0"/>
        <v>0.54545454545454541</v>
      </c>
    </row>
    <row r="12" spans="1:5" ht="15" x14ac:dyDescent="0.2">
      <c r="A12" s="40" t="s">
        <v>53</v>
      </c>
      <c r="B12" s="24" t="s">
        <v>54</v>
      </c>
      <c r="C12" s="25">
        <f>Simulasi!H13</f>
        <v>-5</v>
      </c>
      <c r="D12" s="25">
        <v>0</v>
      </c>
      <c r="E12" s="25">
        <v>0</v>
      </c>
    </row>
    <row r="13" spans="1:5" ht="15" x14ac:dyDescent="0.2">
      <c r="A13" s="43" t="s">
        <v>182</v>
      </c>
      <c r="B13" s="44"/>
      <c r="C13" s="25">
        <f>Simulasi!H14</f>
        <v>47.5</v>
      </c>
    </row>
    <row r="14" spans="1:5" ht="11.25" customHeight="1" x14ac:dyDescent="0.2">
      <c r="A14" s="45" t="s">
        <v>183</v>
      </c>
      <c r="B14" s="45"/>
      <c r="C14" s="46" t="str">
        <f>IF(C13&gt;85,"Terakreditasi A(Sangat Baik)",IF(C13&gt;69.9,"Terakreditasi B (Baik)","Tidak Terakreditasi"))</f>
        <v>Tidak Terakreditasi</v>
      </c>
    </row>
    <row r="15" spans="1:5" ht="18" customHeight="1" x14ac:dyDescent="0.2">
      <c r="A15" s="45"/>
      <c r="B15" s="45"/>
      <c r="C15" s="46"/>
    </row>
  </sheetData>
  <sheetProtection selectLockedCells="1"/>
  <mergeCells count="4">
    <mergeCell ref="A13:B13"/>
    <mergeCell ref="A14:B15"/>
    <mergeCell ref="C14:C15"/>
    <mergeCell ref="A1:D1"/>
  </mergeCells>
  <conditionalFormatting sqref="C14">
    <cfRule type="containsText" dxfId="8" priority="7" operator="containsText" text="Terakreditasi A(Sangat Baik)">
      <formula>NOT(ISERROR(SEARCH("Terakreditasi A(Sangat Baik)",C14)))</formula>
    </cfRule>
    <cfRule type="containsText" dxfId="7" priority="8" operator="containsText" text="Terakreditasi B (Baik)">
      <formula>NOT(ISERROR(SEARCH("Terakreditasi B (Baik)",C14)))</formula>
    </cfRule>
    <cfRule type="containsText" dxfId="6" priority="9" operator="containsText" text="Tidak Terakreditasi">
      <formula>NOT(ISERROR(SEARCH("Tidak Terakreditasi",C14)))</formula>
    </cfRule>
  </conditionalFormatting>
  <conditionalFormatting sqref="E4">
    <cfRule type="cellIs" dxfId="5" priority="6" operator="greaterThanOrEqual">
      <formula>0.8</formula>
    </cfRule>
    <cfRule type="cellIs" dxfId="4" priority="5" operator="between">
      <formula>0.6</formula>
      <formula>0.8</formula>
    </cfRule>
    <cfRule type="cellIs" dxfId="3" priority="4" operator="lessThanOrEqual">
      <formula>0.6</formula>
    </cfRule>
  </conditionalFormatting>
  <conditionalFormatting sqref="E5:E11">
    <cfRule type="cellIs" dxfId="2" priority="1" operator="lessThanOrEqual">
      <formula>0.6</formula>
    </cfRule>
    <cfRule type="cellIs" dxfId="1" priority="2" operator="between">
      <formula>0.6</formula>
      <formula>0.8</formula>
    </cfRule>
    <cfRule type="cellIs" dxfId="0" priority="3" operator="greaterThanOrEqual">
      <formula>0.8</formula>
    </cfRule>
  </conditionalFormatting>
  <pageMargins left="0.7" right="0.7" top="0.75" bottom="0.75" header="0.3" footer="0.3"/>
  <pageSetup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3"/>
  <sheetViews>
    <sheetView topLeftCell="A8" workbookViewId="0">
      <selection activeCell="B24" sqref="B24"/>
    </sheetView>
  </sheetViews>
  <sheetFormatPr defaultRowHeight="15" x14ac:dyDescent="0.25"/>
  <cols>
    <col min="1" max="1" width="16" customWidth="1"/>
    <col min="2" max="2" width="62" style="3" customWidth="1"/>
  </cols>
  <sheetData>
    <row r="3" spans="1:3" ht="61.5" customHeight="1" x14ac:dyDescent="0.25">
      <c r="A3" s="5" t="s">
        <v>1</v>
      </c>
      <c r="B3" s="2" t="s">
        <v>179</v>
      </c>
      <c r="C3">
        <v>3</v>
      </c>
    </row>
    <row r="4" spans="1:3" ht="24.75" customHeight="1" x14ac:dyDescent="0.25">
      <c r="A4" s="6"/>
      <c r="B4" s="2" t="s">
        <v>66</v>
      </c>
      <c r="C4">
        <v>2</v>
      </c>
    </row>
    <row r="5" spans="1:3" x14ac:dyDescent="0.25">
      <c r="A5" s="6"/>
      <c r="B5" s="3" t="s">
        <v>57</v>
      </c>
      <c r="C5">
        <v>1</v>
      </c>
    </row>
    <row r="6" spans="1:3" ht="42.75" customHeight="1" x14ac:dyDescent="0.25">
      <c r="A6" s="6"/>
      <c r="B6" s="2" t="s">
        <v>58</v>
      </c>
      <c r="C6">
        <v>0</v>
      </c>
    </row>
    <row r="7" spans="1:3" ht="18.75" customHeight="1" x14ac:dyDescent="0.25">
      <c r="A7" s="5" t="s">
        <v>3</v>
      </c>
      <c r="B7" s="3" t="s">
        <v>59</v>
      </c>
      <c r="C7">
        <v>4</v>
      </c>
    </row>
    <row r="8" spans="1:3" x14ac:dyDescent="0.25">
      <c r="A8" s="6"/>
      <c r="B8" s="3" t="s">
        <v>60</v>
      </c>
      <c r="C8">
        <v>3</v>
      </c>
    </row>
    <row r="9" spans="1:3" x14ac:dyDescent="0.25">
      <c r="A9" s="6"/>
      <c r="B9" s="3" t="s">
        <v>61</v>
      </c>
      <c r="C9">
        <v>2</v>
      </c>
    </row>
    <row r="10" spans="1:3" x14ac:dyDescent="0.25">
      <c r="A10" s="6"/>
      <c r="B10" s="3" t="s">
        <v>62</v>
      </c>
      <c r="C10">
        <v>1</v>
      </c>
    </row>
    <row r="11" spans="1:3" x14ac:dyDescent="0.25">
      <c r="A11" s="6"/>
      <c r="B11" s="3" t="s">
        <v>68</v>
      </c>
      <c r="C11">
        <v>0</v>
      </c>
    </row>
    <row r="12" spans="1:3" x14ac:dyDescent="0.25">
      <c r="A12" t="s">
        <v>63</v>
      </c>
      <c r="B12" s="3" t="s">
        <v>67</v>
      </c>
      <c r="C12">
        <v>5</v>
      </c>
    </row>
    <row r="13" spans="1:3" x14ac:dyDescent="0.25">
      <c r="B13" s="3" t="s">
        <v>69</v>
      </c>
      <c r="C13">
        <v>3</v>
      </c>
    </row>
    <row r="14" spans="1:3" x14ac:dyDescent="0.25">
      <c r="B14" s="3" t="s">
        <v>70</v>
      </c>
      <c r="C14">
        <v>1</v>
      </c>
    </row>
    <row r="15" spans="1:3" x14ac:dyDescent="0.25">
      <c r="B15" s="3" t="s">
        <v>71</v>
      </c>
      <c r="C15">
        <v>0</v>
      </c>
    </row>
    <row r="16" spans="1:3" x14ac:dyDescent="0.25">
      <c r="A16" t="s">
        <v>7</v>
      </c>
      <c r="B16" s="3" t="s">
        <v>72</v>
      </c>
      <c r="C16">
        <v>2</v>
      </c>
    </row>
    <row r="17" spans="1:3" x14ac:dyDescent="0.25">
      <c r="B17" s="3" t="s">
        <v>73</v>
      </c>
      <c r="C17">
        <v>1</v>
      </c>
    </row>
    <row r="18" spans="1:3" x14ac:dyDescent="0.25">
      <c r="B18" s="3" t="s">
        <v>74</v>
      </c>
      <c r="C18">
        <v>0</v>
      </c>
    </row>
    <row r="19" spans="1:3" x14ac:dyDescent="0.25">
      <c r="A19" t="s">
        <v>64</v>
      </c>
      <c r="B19" s="3" t="s">
        <v>75</v>
      </c>
      <c r="C19">
        <v>3</v>
      </c>
    </row>
    <row r="20" spans="1:3" x14ac:dyDescent="0.25">
      <c r="B20" s="3" t="s">
        <v>76</v>
      </c>
      <c r="C20">
        <v>2</v>
      </c>
    </row>
    <row r="21" spans="1:3" x14ac:dyDescent="0.25">
      <c r="B21" s="3" t="s">
        <v>77</v>
      </c>
      <c r="C21">
        <v>1</v>
      </c>
    </row>
    <row r="22" spans="1:3" x14ac:dyDescent="0.25">
      <c r="A22" t="s">
        <v>65</v>
      </c>
      <c r="B22" s="3" t="s">
        <v>78</v>
      </c>
      <c r="C22">
        <v>2</v>
      </c>
    </row>
    <row r="23" spans="1:3" x14ac:dyDescent="0.25">
      <c r="B23" s="3" t="s">
        <v>79</v>
      </c>
      <c r="C23">
        <v>1</v>
      </c>
    </row>
    <row r="24" spans="1:3" x14ac:dyDescent="0.25">
      <c r="B24" s="3" t="s">
        <v>80</v>
      </c>
      <c r="C24">
        <v>0</v>
      </c>
    </row>
    <row r="25" spans="1:3" x14ac:dyDescent="0.25">
      <c r="A25" t="s">
        <v>10</v>
      </c>
      <c r="B25" s="3" t="s">
        <v>81</v>
      </c>
      <c r="C25">
        <v>2</v>
      </c>
    </row>
    <row r="26" spans="1:3" x14ac:dyDescent="0.25">
      <c r="B26" s="3" t="s">
        <v>82</v>
      </c>
      <c r="C26">
        <v>1</v>
      </c>
    </row>
    <row r="27" spans="1:3" x14ac:dyDescent="0.25">
      <c r="B27" s="3" t="s">
        <v>83</v>
      </c>
      <c r="C27">
        <v>0</v>
      </c>
    </row>
    <row r="28" spans="1:3" x14ac:dyDescent="0.25">
      <c r="A28" t="s">
        <v>11</v>
      </c>
      <c r="B28" s="3" t="s">
        <v>180</v>
      </c>
      <c r="C28">
        <v>3</v>
      </c>
    </row>
    <row r="29" spans="1:3" x14ac:dyDescent="0.25">
      <c r="B29" s="3" t="s">
        <v>181</v>
      </c>
      <c r="C29">
        <v>2</v>
      </c>
    </row>
    <row r="30" spans="1:3" x14ac:dyDescent="0.25">
      <c r="B30" s="3" t="s">
        <v>84</v>
      </c>
      <c r="C30">
        <v>1</v>
      </c>
    </row>
    <row r="31" spans="1:3" x14ac:dyDescent="0.25">
      <c r="B31" s="3" t="s">
        <v>85</v>
      </c>
      <c r="C31">
        <v>0.5</v>
      </c>
    </row>
    <row r="32" spans="1:3" x14ac:dyDescent="0.25">
      <c r="A32" t="s">
        <v>44</v>
      </c>
      <c r="B32" s="3" t="s">
        <v>86</v>
      </c>
      <c r="C32">
        <v>2</v>
      </c>
    </row>
    <row r="33" spans="1:3" x14ac:dyDescent="0.25">
      <c r="B33" s="3" t="s">
        <v>87</v>
      </c>
      <c r="C33">
        <v>1</v>
      </c>
    </row>
    <row r="34" spans="1:3" x14ac:dyDescent="0.25">
      <c r="B34" s="3" t="s">
        <v>88</v>
      </c>
      <c r="C34">
        <v>0</v>
      </c>
    </row>
    <row r="35" spans="1:3" x14ac:dyDescent="0.25">
      <c r="A35" t="s">
        <v>45</v>
      </c>
      <c r="B35" s="3" t="s">
        <v>91</v>
      </c>
      <c r="C35">
        <v>2</v>
      </c>
    </row>
    <row r="36" spans="1:3" x14ac:dyDescent="0.25">
      <c r="B36" s="3" t="s">
        <v>89</v>
      </c>
      <c r="C36">
        <v>1</v>
      </c>
    </row>
    <row r="37" spans="1:3" x14ac:dyDescent="0.25">
      <c r="B37" s="3" t="s">
        <v>90</v>
      </c>
      <c r="C37">
        <v>0</v>
      </c>
    </row>
    <row r="38" spans="1:3" x14ac:dyDescent="0.25">
      <c r="A38" t="s">
        <v>46</v>
      </c>
      <c r="B38" s="3" t="s">
        <v>92</v>
      </c>
      <c r="C38">
        <v>1</v>
      </c>
    </row>
    <row r="39" spans="1:3" x14ac:dyDescent="0.25">
      <c r="B39" s="3" t="s">
        <v>93</v>
      </c>
      <c r="C39">
        <v>0</v>
      </c>
    </row>
    <row r="40" spans="1:3" x14ac:dyDescent="0.25">
      <c r="A40" t="s">
        <v>47</v>
      </c>
      <c r="B40" s="3" t="s">
        <v>94</v>
      </c>
      <c r="C40">
        <v>1</v>
      </c>
    </row>
    <row r="41" spans="1:3" x14ac:dyDescent="0.25">
      <c r="B41" s="3" t="s">
        <v>95</v>
      </c>
      <c r="C41">
        <v>0.5</v>
      </c>
    </row>
    <row r="42" spans="1:3" x14ac:dyDescent="0.25">
      <c r="B42" s="3" t="s">
        <v>96</v>
      </c>
      <c r="C42">
        <v>0</v>
      </c>
    </row>
    <row r="43" spans="1:3" x14ac:dyDescent="0.25">
      <c r="A43" t="s">
        <v>50</v>
      </c>
      <c r="B43" s="3" t="s">
        <v>97</v>
      </c>
      <c r="C43">
        <v>4</v>
      </c>
    </row>
    <row r="44" spans="1:3" x14ac:dyDescent="0.25">
      <c r="B44" s="3" t="s">
        <v>98</v>
      </c>
      <c r="C44">
        <v>2</v>
      </c>
    </row>
    <row r="45" spans="1:3" x14ac:dyDescent="0.25">
      <c r="B45" s="3" t="s">
        <v>99</v>
      </c>
      <c r="C45">
        <v>1</v>
      </c>
    </row>
    <row r="46" spans="1:3" x14ac:dyDescent="0.25">
      <c r="A46" t="s">
        <v>51</v>
      </c>
      <c r="B46" s="3" t="s">
        <v>101</v>
      </c>
      <c r="C46">
        <v>5</v>
      </c>
    </row>
    <row r="47" spans="1:3" x14ac:dyDescent="0.25">
      <c r="B47" s="3" t="s">
        <v>102</v>
      </c>
      <c r="C47">
        <v>3</v>
      </c>
    </row>
    <row r="48" spans="1:3" x14ac:dyDescent="0.25">
      <c r="B48" s="3" t="s">
        <v>103</v>
      </c>
      <c r="C48">
        <v>1</v>
      </c>
    </row>
    <row r="49" spans="1:3" x14ac:dyDescent="0.25">
      <c r="A49" t="s">
        <v>52</v>
      </c>
      <c r="B49" s="3" t="s">
        <v>104</v>
      </c>
      <c r="C49">
        <v>2</v>
      </c>
    </row>
    <row r="50" spans="1:3" x14ac:dyDescent="0.25">
      <c r="B50" s="3" t="s">
        <v>105</v>
      </c>
      <c r="C50">
        <v>1</v>
      </c>
    </row>
    <row r="51" spans="1:3" x14ac:dyDescent="0.25">
      <c r="B51" s="3" t="s">
        <v>106</v>
      </c>
      <c r="C51">
        <v>0</v>
      </c>
    </row>
    <row r="52" spans="1:3" ht="18.75" x14ac:dyDescent="0.25">
      <c r="A52" s="1" t="s">
        <v>36</v>
      </c>
      <c r="B52" s="3" t="s">
        <v>107</v>
      </c>
      <c r="C52">
        <v>1</v>
      </c>
    </row>
    <row r="53" spans="1:3" x14ac:dyDescent="0.25">
      <c r="B53" s="3" t="s">
        <v>108</v>
      </c>
      <c r="C53">
        <v>0.5</v>
      </c>
    </row>
    <row r="54" spans="1:3" x14ac:dyDescent="0.25">
      <c r="B54" s="3" t="s">
        <v>109</v>
      </c>
      <c r="C54">
        <v>0</v>
      </c>
    </row>
    <row r="55" spans="1:3" ht="18.75" x14ac:dyDescent="0.25">
      <c r="A55" s="1" t="s">
        <v>37</v>
      </c>
      <c r="B55" s="3" t="s">
        <v>110</v>
      </c>
      <c r="C55">
        <v>1</v>
      </c>
    </row>
    <row r="56" spans="1:3" x14ac:dyDescent="0.25">
      <c r="B56" s="3" t="s">
        <v>111</v>
      </c>
      <c r="C56">
        <v>0.5</v>
      </c>
    </row>
    <row r="57" spans="1:3" x14ac:dyDescent="0.25">
      <c r="B57" s="3" t="s">
        <v>109</v>
      </c>
      <c r="C57">
        <v>0</v>
      </c>
    </row>
    <row r="58" spans="1:3" ht="18.75" x14ac:dyDescent="0.25">
      <c r="A58" s="1" t="s">
        <v>38</v>
      </c>
      <c r="B58" s="3" t="s">
        <v>110</v>
      </c>
      <c r="C58">
        <v>1</v>
      </c>
    </row>
    <row r="59" spans="1:3" x14ac:dyDescent="0.25">
      <c r="B59" s="3" t="s">
        <v>111</v>
      </c>
      <c r="C59">
        <v>0.5</v>
      </c>
    </row>
    <row r="60" spans="1:3" x14ac:dyDescent="0.25">
      <c r="B60" s="3" t="s">
        <v>109</v>
      </c>
      <c r="C60">
        <v>0</v>
      </c>
    </row>
    <row r="61" spans="1:3" ht="18.75" x14ac:dyDescent="0.25">
      <c r="A61" s="1" t="s">
        <v>39</v>
      </c>
      <c r="B61" s="3" t="s">
        <v>112</v>
      </c>
      <c r="C61">
        <v>2</v>
      </c>
    </row>
    <row r="62" spans="1:3" x14ac:dyDescent="0.25">
      <c r="B62" s="3" t="s">
        <v>113</v>
      </c>
      <c r="C62">
        <v>1</v>
      </c>
    </row>
    <row r="63" spans="1:3" x14ac:dyDescent="0.25">
      <c r="B63" s="4" t="s">
        <v>109</v>
      </c>
      <c r="C63">
        <v>0.5</v>
      </c>
    </row>
    <row r="64" spans="1:3" ht="18.75" x14ac:dyDescent="0.25">
      <c r="A64" s="1" t="s">
        <v>40</v>
      </c>
      <c r="B64" s="3" t="s">
        <v>114</v>
      </c>
      <c r="C64">
        <v>2</v>
      </c>
    </row>
    <row r="65" spans="1:3" x14ac:dyDescent="0.25">
      <c r="B65" s="3" t="s">
        <v>115</v>
      </c>
      <c r="C65">
        <v>1</v>
      </c>
    </row>
    <row r="66" spans="1:3" x14ac:dyDescent="0.25">
      <c r="B66" s="3" t="s">
        <v>116</v>
      </c>
      <c r="C66">
        <v>0.5</v>
      </c>
    </row>
    <row r="67" spans="1:3" ht="18.75" x14ac:dyDescent="0.25">
      <c r="A67" s="1" t="s">
        <v>41</v>
      </c>
      <c r="B67" s="3" t="s">
        <v>117</v>
      </c>
      <c r="C67">
        <v>1</v>
      </c>
    </row>
    <row r="68" spans="1:3" x14ac:dyDescent="0.25">
      <c r="B68" s="3" t="s">
        <v>118</v>
      </c>
      <c r="C68">
        <v>0</v>
      </c>
    </row>
    <row r="69" spans="1:3" x14ac:dyDescent="0.25">
      <c r="A69" t="s">
        <v>14</v>
      </c>
      <c r="B69" s="3" t="s">
        <v>119</v>
      </c>
      <c r="C69">
        <v>4</v>
      </c>
    </row>
    <row r="70" spans="1:3" x14ac:dyDescent="0.25">
      <c r="B70" s="3" t="s">
        <v>120</v>
      </c>
      <c r="C70">
        <v>3</v>
      </c>
    </row>
    <row r="71" spans="1:3" x14ac:dyDescent="0.25">
      <c r="B71" s="3" t="s">
        <v>121</v>
      </c>
      <c r="C71">
        <v>2</v>
      </c>
    </row>
    <row r="72" spans="1:3" x14ac:dyDescent="0.25">
      <c r="B72" s="3" t="s">
        <v>122</v>
      </c>
      <c r="C72">
        <v>1</v>
      </c>
    </row>
    <row r="73" spans="1:3" x14ac:dyDescent="0.25">
      <c r="B73" s="3" t="s">
        <v>123</v>
      </c>
      <c r="C73">
        <v>0</v>
      </c>
    </row>
    <row r="74" spans="1:3" x14ac:dyDescent="0.25">
      <c r="A74" t="s">
        <v>15</v>
      </c>
      <c r="B74" s="3" t="s">
        <v>100</v>
      </c>
      <c r="C74">
        <v>6</v>
      </c>
    </row>
    <row r="75" spans="1:3" x14ac:dyDescent="0.25">
      <c r="B75" s="3" t="s">
        <v>127</v>
      </c>
      <c r="C75">
        <v>4</v>
      </c>
    </row>
    <row r="76" spans="1:3" x14ac:dyDescent="0.25">
      <c r="B76" s="3" t="s">
        <v>126</v>
      </c>
      <c r="C76">
        <v>3</v>
      </c>
    </row>
    <row r="77" spans="1:3" x14ac:dyDescent="0.25">
      <c r="B77" s="3" t="s">
        <v>125</v>
      </c>
      <c r="C77">
        <v>1</v>
      </c>
    </row>
    <row r="78" spans="1:3" x14ac:dyDescent="0.25">
      <c r="B78" s="3" t="s">
        <v>124</v>
      </c>
      <c r="C78">
        <v>0</v>
      </c>
    </row>
    <row r="79" spans="1:3" ht="18.75" x14ac:dyDescent="0.25">
      <c r="A79" s="1" t="s">
        <v>16</v>
      </c>
      <c r="B79" s="3" t="s">
        <v>128</v>
      </c>
      <c r="C79">
        <v>6</v>
      </c>
    </row>
    <row r="80" spans="1:3" x14ac:dyDescent="0.25">
      <c r="B80" s="3" t="s">
        <v>129</v>
      </c>
      <c r="C80">
        <v>4</v>
      </c>
    </row>
    <row r="81" spans="1:3" x14ac:dyDescent="0.25">
      <c r="B81" s="3" t="s">
        <v>130</v>
      </c>
      <c r="C81">
        <v>2</v>
      </c>
    </row>
    <row r="82" spans="1:3" x14ac:dyDescent="0.25">
      <c r="B82" s="3" t="s">
        <v>131</v>
      </c>
      <c r="C82">
        <v>0</v>
      </c>
    </row>
    <row r="83" spans="1:3" ht="18.75" x14ac:dyDescent="0.25">
      <c r="A83" s="1" t="s">
        <v>17</v>
      </c>
      <c r="B83" s="3" t="s">
        <v>134</v>
      </c>
      <c r="C83">
        <v>3</v>
      </c>
    </row>
    <row r="84" spans="1:3" x14ac:dyDescent="0.25">
      <c r="B84" s="3" t="s">
        <v>133</v>
      </c>
      <c r="C84">
        <v>2</v>
      </c>
    </row>
    <row r="85" spans="1:3" x14ac:dyDescent="0.25">
      <c r="B85" s="3" t="s">
        <v>132</v>
      </c>
      <c r="C85">
        <v>1</v>
      </c>
    </row>
    <row r="86" spans="1:3" ht="18.75" x14ac:dyDescent="0.25">
      <c r="A86" s="1" t="s">
        <v>18</v>
      </c>
      <c r="B86" s="3" t="s">
        <v>135</v>
      </c>
      <c r="C86">
        <v>5</v>
      </c>
    </row>
    <row r="87" spans="1:3" x14ac:dyDescent="0.25">
      <c r="B87" s="3" t="s">
        <v>136</v>
      </c>
      <c r="C87">
        <v>4</v>
      </c>
    </row>
    <row r="88" spans="1:3" x14ac:dyDescent="0.25">
      <c r="B88" s="3" t="s">
        <v>137</v>
      </c>
      <c r="C88">
        <v>3</v>
      </c>
    </row>
    <row r="89" spans="1:3" x14ac:dyDescent="0.25">
      <c r="B89" s="3" t="s">
        <v>138</v>
      </c>
      <c r="C89">
        <v>1</v>
      </c>
    </row>
    <row r="90" spans="1:3" x14ac:dyDescent="0.25">
      <c r="B90" s="3" t="s">
        <v>139</v>
      </c>
      <c r="C90">
        <v>0</v>
      </c>
    </row>
    <row r="91" spans="1:3" ht="18.75" x14ac:dyDescent="0.25">
      <c r="A91" s="1" t="s">
        <v>19</v>
      </c>
      <c r="B91" s="3" t="s">
        <v>142</v>
      </c>
      <c r="C91">
        <v>4</v>
      </c>
    </row>
    <row r="92" spans="1:3" x14ac:dyDescent="0.25">
      <c r="B92" s="3" t="s">
        <v>141</v>
      </c>
      <c r="C92">
        <v>2</v>
      </c>
    </row>
    <row r="93" spans="1:3" x14ac:dyDescent="0.25">
      <c r="B93" s="3" t="s">
        <v>140</v>
      </c>
      <c r="C93">
        <v>1</v>
      </c>
    </row>
    <row r="94" spans="1:3" ht="18.75" x14ac:dyDescent="0.25">
      <c r="A94" s="1" t="s">
        <v>20</v>
      </c>
      <c r="B94" s="3" t="s">
        <v>142</v>
      </c>
      <c r="C94">
        <v>5</v>
      </c>
    </row>
    <row r="95" spans="1:3" x14ac:dyDescent="0.25">
      <c r="B95" s="3" t="s">
        <v>141</v>
      </c>
      <c r="C95">
        <v>3</v>
      </c>
    </row>
    <row r="96" spans="1:3" x14ac:dyDescent="0.25">
      <c r="B96" s="3" t="s">
        <v>140</v>
      </c>
      <c r="C96">
        <v>1</v>
      </c>
    </row>
    <row r="97" spans="1:3" ht="18.75" x14ac:dyDescent="0.25">
      <c r="A97" s="1" t="s">
        <v>21</v>
      </c>
      <c r="B97" s="3" t="s">
        <v>143</v>
      </c>
      <c r="C97">
        <v>3</v>
      </c>
    </row>
    <row r="98" spans="1:3" x14ac:dyDescent="0.25">
      <c r="B98" s="3" t="s">
        <v>144</v>
      </c>
      <c r="C98">
        <v>2</v>
      </c>
    </row>
    <row r="99" spans="1:3" x14ac:dyDescent="0.25">
      <c r="B99" s="3" t="s">
        <v>145</v>
      </c>
      <c r="C99">
        <v>1</v>
      </c>
    </row>
    <row r="100" spans="1:3" ht="18.75" x14ac:dyDescent="0.25">
      <c r="A100" s="1" t="s">
        <v>22</v>
      </c>
      <c r="B100" s="3" t="s">
        <v>143</v>
      </c>
      <c r="C100">
        <v>3</v>
      </c>
    </row>
    <row r="101" spans="1:3" x14ac:dyDescent="0.25">
      <c r="B101" s="3" t="s">
        <v>144</v>
      </c>
      <c r="C101">
        <v>2</v>
      </c>
    </row>
    <row r="102" spans="1:3" x14ac:dyDescent="0.25">
      <c r="B102" s="3" t="s">
        <v>145</v>
      </c>
      <c r="C102">
        <v>1</v>
      </c>
    </row>
    <row r="103" spans="1:3" ht="18.75" x14ac:dyDescent="0.25">
      <c r="A103" s="1" t="s">
        <v>25</v>
      </c>
      <c r="B103" s="3" t="s">
        <v>146</v>
      </c>
      <c r="C103">
        <v>1</v>
      </c>
    </row>
    <row r="104" spans="1:3" x14ac:dyDescent="0.25">
      <c r="B104" s="3" t="s">
        <v>147</v>
      </c>
      <c r="C104">
        <v>0.5</v>
      </c>
    </row>
    <row r="105" spans="1:3" x14ac:dyDescent="0.25">
      <c r="B105" s="3" t="s">
        <v>148</v>
      </c>
      <c r="C105">
        <v>0</v>
      </c>
    </row>
    <row r="106" spans="1:3" ht="18.75" x14ac:dyDescent="0.25">
      <c r="A106" s="1" t="s">
        <v>26</v>
      </c>
      <c r="B106" s="3" t="s">
        <v>149</v>
      </c>
      <c r="C106">
        <v>1</v>
      </c>
    </row>
    <row r="107" spans="1:3" x14ac:dyDescent="0.25">
      <c r="B107" s="3" t="s">
        <v>150</v>
      </c>
      <c r="C107">
        <v>0.5</v>
      </c>
    </row>
    <row r="108" spans="1:3" x14ac:dyDescent="0.25">
      <c r="B108" s="3" t="s">
        <v>151</v>
      </c>
      <c r="C108">
        <v>0</v>
      </c>
    </row>
    <row r="109" spans="1:3" ht="18.75" x14ac:dyDescent="0.25">
      <c r="A109" s="1" t="s">
        <v>27</v>
      </c>
      <c r="B109" s="3" t="s">
        <v>152</v>
      </c>
      <c r="C109">
        <v>2</v>
      </c>
    </row>
    <row r="110" spans="1:3" x14ac:dyDescent="0.25">
      <c r="B110" s="3" t="s">
        <v>153</v>
      </c>
      <c r="C110">
        <v>1</v>
      </c>
    </row>
    <row r="111" spans="1:3" x14ac:dyDescent="0.25">
      <c r="B111" s="3" t="s">
        <v>154</v>
      </c>
      <c r="C111">
        <v>0.5</v>
      </c>
    </row>
    <row r="112" spans="1:3" ht="18.75" x14ac:dyDescent="0.25">
      <c r="A112" s="1" t="s">
        <v>28</v>
      </c>
      <c r="B112" s="3" t="s">
        <v>155</v>
      </c>
      <c r="C112">
        <v>1</v>
      </c>
    </row>
    <row r="113" spans="1:3" x14ac:dyDescent="0.25">
      <c r="B113" s="3" t="s">
        <v>156</v>
      </c>
      <c r="C113" s="3">
        <v>0.5</v>
      </c>
    </row>
    <row r="114" spans="1:3" x14ac:dyDescent="0.25">
      <c r="B114" s="3" t="s">
        <v>157</v>
      </c>
      <c r="C114">
        <v>0</v>
      </c>
    </row>
    <row r="115" spans="1:3" ht="18.75" x14ac:dyDescent="0.25">
      <c r="A115" s="1" t="s">
        <v>29</v>
      </c>
      <c r="B115" s="3" t="s">
        <v>158</v>
      </c>
      <c r="C115">
        <v>1</v>
      </c>
    </row>
    <row r="116" spans="1:3" x14ac:dyDescent="0.25">
      <c r="B116" s="3" t="s">
        <v>159</v>
      </c>
      <c r="C116" s="3">
        <v>0.5</v>
      </c>
    </row>
    <row r="117" spans="1:3" x14ac:dyDescent="0.25">
      <c r="B117" s="3" t="s">
        <v>160</v>
      </c>
      <c r="C117">
        <v>0</v>
      </c>
    </row>
    <row r="118" spans="1:3" ht="18.75" x14ac:dyDescent="0.25">
      <c r="A118" s="1" t="s">
        <v>30</v>
      </c>
      <c r="B118" s="3" t="s">
        <v>161</v>
      </c>
      <c r="C118">
        <v>1</v>
      </c>
    </row>
    <row r="119" spans="1:3" x14ac:dyDescent="0.25">
      <c r="B119" s="3" t="s">
        <v>163</v>
      </c>
      <c r="C119">
        <v>0.5</v>
      </c>
    </row>
    <row r="120" spans="1:3" x14ac:dyDescent="0.25">
      <c r="B120" s="3" t="s">
        <v>162</v>
      </c>
      <c r="C120">
        <v>0</v>
      </c>
    </row>
    <row r="121" spans="1:3" ht="18.75" x14ac:dyDescent="0.25">
      <c r="A121" s="1" t="s">
        <v>31</v>
      </c>
      <c r="B121" s="3" t="s">
        <v>164</v>
      </c>
      <c r="C121">
        <v>1</v>
      </c>
    </row>
    <row r="122" spans="1:3" x14ac:dyDescent="0.25">
      <c r="B122" s="3" t="s">
        <v>165</v>
      </c>
      <c r="C122">
        <v>0.5</v>
      </c>
    </row>
    <row r="123" spans="1:3" x14ac:dyDescent="0.25">
      <c r="B123" s="3" t="s">
        <v>166</v>
      </c>
      <c r="C123">
        <v>0</v>
      </c>
    </row>
    <row r="124" spans="1:3" ht="18.75" x14ac:dyDescent="0.25">
      <c r="A124" s="1" t="s">
        <v>32</v>
      </c>
      <c r="B124" s="3" t="s">
        <v>164</v>
      </c>
      <c r="C124">
        <v>2</v>
      </c>
    </row>
    <row r="125" spans="1:3" x14ac:dyDescent="0.25">
      <c r="B125" s="3" t="s">
        <v>165</v>
      </c>
      <c r="C125">
        <v>1</v>
      </c>
    </row>
    <row r="126" spans="1:3" x14ac:dyDescent="0.25">
      <c r="B126" s="3" t="s">
        <v>166</v>
      </c>
      <c r="C126">
        <v>0</v>
      </c>
    </row>
    <row r="127" spans="1:3" ht="18.75" x14ac:dyDescent="0.25">
      <c r="A127" s="1" t="s">
        <v>33</v>
      </c>
      <c r="B127" s="3" t="s">
        <v>167</v>
      </c>
      <c r="C127">
        <v>2</v>
      </c>
    </row>
    <row r="128" spans="1:3" x14ac:dyDescent="0.25">
      <c r="B128" s="3" t="s">
        <v>168</v>
      </c>
      <c r="C128">
        <v>1</v>
      </c>
    </row>
    <row r="129" spans="1:3" x14ac:dyDescent="0.25">
      <c r="B129" s="3" t="s">
        <v>169</v>
      </c>
      <c r="C129">
        <v>0</v>
      </c>
    </row>
    <row r="130" spans="1:3" x14ac:dyDescent="0.25">
      <c r="A130" t="s">
        <v>55</v>
      </c>
      <c r="B130" s="4" t="s">
        <v>171</v>
      </c>
      <c r="C130">
        <v>0</v>
      </c>
    </row>
    <row r="131" spans="1:3" x14ac:dyDescent="0.25">
      <c r="B131" s="4" t="s">
        <v>170</v>
      </c>
      <c r="C131">
        <v>-20</v>
      </c>
    </row>
    <row r="132" spans="1:3" x14ac:dyDescent="0.25">
      <c r="A132" t="s">
        <v>56</v>
      </c>
      <c r="B132" s="4" t="s">
        <v>173</v>
      </c>
      <c r="C132">
        <v>0</v>
      </c>
    </row>
    <row r="133" spans="1:3" x14ac:dyDescent="0.25">
      <c r="B133" s="4" t="s">
        <v>172</v>
      </c>
      <c r="C133">
        <v>-5</v>
      </c>
    </row>
  </sheetData>
  <sheetProtection sheet="1" objects="1" scenarios="1"/>
  <mergeCells count="2">
    <mergeCell ref="A3:A6"/>
    <mergeCell ref="A7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Simulasi</vt:lpstr>
      <vt:lpstr>Hasil Simulasi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MRATODI</dc:creator>
  <cp:lastModifiedBy>MRATODI</cp:lastModifiedBy>
  <dcterms:created xsi:type="dcterms:W3CDTF">2016-12-24T14:15:39Z</dcterms:created>
  <dcterms:modified xsi:type="dcterms:W3CDTF">2017-01-31T07:24:56Z</dcterms:modified>
</cp:coreProperties>
</file>